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Keaboard instruments" sheetId="1" r:id="rId1"/>
    <sheet name="Strings" sheetId="6" r:id="rId2"/>
    <sheet name="Wind&amp;Drams" sheetId="3" r:id="rId3"/>
    <sheet name="Conducting" sheetId="7" r:id="rId4"/>
    <sheet name="Academic singing" sheetId="5" r:id="rId5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16" i="6"/>
  <c r="AF14" i="3" l="1"/>
  <c r="AE14"/>
  <c r="AE13" i="1"/>
  <c r="H80" i="5" l="1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G80"/>
  <c r="AF33"/>
  <c r="AF32"/>
  <c r="AF30"/>
  <c r="AF29"/>
  <c r="AF28"/>
  <c r="AF27"/>
  <c r="AF26"/>
  <c r="AF25"/>
  <c r="AF24"/>
  <c r="AF23"/>
  <c r="AF22"/>
  <c r="AF42"/>
  <c r="AF41"/>
  <c r="AF40"/>
  <c r="AF39"/>
  <c r="AF38"/>
  <c r="AE42"/>
  <c r="AE41"/>
  <c r="AE40"/>
  <c r="AE39"/>
  <c r="AE38"/>
  <c r="AE33"/>
  <c r="AE32"/>
  <c r="AE31"/>
  <c r="AE30"/>
  <c r="AE29"/>
  <c r="AE28"/>
  <c r="AE27"/>
  <c r="AE26"/>
  <c r="AE25"/>
  <c r="AE24"/>
  <c r="AE23"/>
  <c r="AE22"/>
  <c r="AF19"/>
  <c r="AF18"/>
  <c r="AF17"/>
  <c r="AF16"/>
  <c r="AF15"/>
  <c r="AF14"/>
  <c r="AF13"/>
  <c r="AF12"/>
  <c r="AF11"/>
  <c r="AF10"/>
  <c r="AF9"/>
  <c r="AF8"/>
  <c r="AE19"/>
  <c r="AE18"/>
  <c r="AE17"/>
  <c r="AE16"/>
  <c r="AE15"/>
  <c r="AE14"/>
  <c r="AE13"/>
  <c r="AE12"/>
  <c r="AE11"/>
  <c r="AE10"/>
  <c r="AE9"/>
  <c r="AE8"/>
  <c r="AE20" l="1"/>
  <c r="AF20"/>
  <c r="H82" i="7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G82"/>
  <c r="AE37"/>
  <c r="AE36"/>
  <c r="AE35"/>
  <c r="AE34"/>
  <c r="AE33"/>
  <c r="AE32"/>
  <c r="AE29"/>
  <c r="AE28"/>
  <c r="AE26"/>
  <c r="AE25"/>
  <c r="AE24"/>
  <c r="AE23"/>
  <c r="AE22"/>
  <c r="AE21"/>
  <c r="AE20"/>
  <c r="AE19"/>
  <c r="AE16"/>
  <c r="AE14"/>
  <c r="AE15"/>
  <c r="AE8"/>
  <c r="AE30" l="1"/>
  <c r="AE26" i="3"/>
  <c r="AE25"/>
  <c r="AE24"/>
  <c r="AE23"/>
  <c r="AE22"/>
  <c r="AE21"/>
  <c r="AE20"/>
  <c r="AE19"/>
  <c r="AE18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G74"/>
  <c r="AE17"/>
  <c r="AE13"/>
  <c r="AE12"/>
  <c r="AE11"/>
  <c r="AE10"/>
  <c r="AE9"/>
  <c r="AF8"/>
  <c r="AE8"/>
  <c r="J75" i="6"/>
  <c r="AE28" i="1"/>
  <c r="AE29" i="6"/>
  <c r="AE31"/>
  <c r="AE30"/>
  <c r="AE28"/>
  <c r="AE27"/>
  <c r="AE23"/>
  <c r="AE22"/>
  <c r="AE21"/>
  <c r="AE20"/>
  <c r="AE19"/>
  <c r="AE18"/>
  <c r="AE14"/>
  <c r="AE13"/>
  <c r="AE12"/>
  <c r="AE11"/>
  <c r="AE10"/>
  <c r="AE9"/>
  <c r="AE8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I75"/>
  <c r="J73" i="1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H73"/>
  <c r="I73"/>
  <c r="G73"/>
  <c r="AF23"/>
  <c r="AF22"/>
  <c r="AF21"/>
  <c r="AF20"/>
  <c r="AF19"/>
  <c r="AF18"/>
  <c r="AF17"/>
  <c r="AF16"/>
  <c r="AE23"/>
  <c r="AE22"/>
  <c r="AE21"/>
  <c r="AE20"/>
  <c r="AE19"/>
  <c r="AE18"/>
  <c r="AE17"/>
  <c r="AE16"/>
  <c r="AF12"/>
  <c r="AF11"/>
  <c r="AF10"/>
  <c r="AF9"/>
  <c r="AF8"/>
  <c r="AE12"/>
  <c r="AE11"/>
  <c r="AE10"/>
  <c r="AE9"/>
  <c r="AE8"/>
  <c r="AE24" l="1"/>
  <c r="AF24"/>
  <c r="AE15" i="3"/>
  <c r="AE32" i="6"/>
  <c r="H75"/>
  <c r="AF81" i="7" l="1"/>
  <c r="AE81"/>
  <c r="AF80"/>
  <c r="AF38"/>
  <c r="AF36"/>
  <c r="AF35"/>
  <c r="AF34"/>
  <c r="AF33"/>
  <c r="AF37" s="1"/>
  <c r="AF32"/>
  <c r="AF29"/>
  <c r="AF28"/>
  <c r="AF27"/>
  <c r="AE27"/>
  <c r="AF26"/>
  <c r="AF25"/>
  <c r="AF24"/>
  <c r="AF23"/>
  <c r="AF22"/>
  <c r="AF21"/>
  <c r="AF20"/>
  <c r="AF30" s="1"/>
  <c r="AF19"/>
  <c r="AF16"/>
  <c r="AF15"/>
  <c r="AF14"/>
  <c r="AF13"/>
  <c r="AE13"/>
  <c r="AF12"/>
  <c r="AE12"/>
  <c r="AF11"/>
  <c r="AE11"/>
  <c r="AF10"/>
  <c r="AE10"/>
  <c r="AF9"/>
  <c r="AE9"/>
  <c r="AF8"/>
  <c r="AF17" l="1"/>
  <c r="AF82" s="1"/>
  <c r="AE17"/>
  <c r="AE82" s="1"/>
  <c r="K75" i="6" l="1"/>
  <c r="G75"/>
  <c r="AF74"/>
  <c r="AE74"/>
  <c r="AF73"/>
  <c r="AF33"/>
  <c r="AF31"/>
  <c r="AF30"/>
  <c r="AF29"/>
  <c r="AF28"/>
  <c r="AF27"/>
  <c r="AF24"/>
  <c r="AE24"/>
  <c r="AF23"/>
  <c r="AF22"/>
  <c r="AF21"/>
  <c r="AF20"/>
  <c r="AF19"/>
  <c r="AF18"/>
  <c r="AF17"/>
  <c r="AE17"/>
  <c r="AE26" s="1"/>
  <c r="AF15"/>
  <c r="AE15"/>
  <c r="AF14"/>
  <c r="AF13"/>
  <c r="AF12"/>
  <c r="AF11"/>
  <c r="AF10"/>
  <c r="AF9"/>
  <c r="AF8"/>
  <c r="AE16" l="1"/>
  <c r="AF26"/>
  <c r="AF32"/>
  <c r="AF75" l="1"/>
  <c r="AE75"/>
  <c r="AF79" i="5"/>
  <c r="AE79"/>
  <c r="AF78"/>
  <c r="AF77"/>
  <c r="AF44"/>
  <c r="AF35"/>
  <c r="AE35"/>
  <c r="AE36" s="1"/>
  <c r="AE80" s="1"/>
  <c r="AF34"/>
  <c r="AE34"/>
  <c r="AF31"/>
  <c r="AF36" s="1"/>
  <c r="AF80" l="1"/>
  <c r="AE43"/>
  <c r="AF43"/>
  <c r="AF73" i="3" l="1"/>
  <c r="AE73"/>
  <c r="AF72"/>
  <c r="AF35"/>
  <c r="AF33"/>
  <c r="AE33"/>
  <c r="AF32"/>
  <c r="AE32"/>
  <c r="AF31"/>
  <c r="AE31"/>
  <c r="AF30"/>
  <c r="AE30"/>
  <c r="AF29"/>
  <c r="AE29"/>
  <c r="AF26"/>
  <c r="AF25"/>
  <c r="AF24"/>
  <c r="AF23"/>
  <c r="AF22"/>
  <c r="AF21"/>
  <c r="AF20"/>
  <c r="AF19"/>
  <c r="AF18"/>
  <c r="AF17"/>
  <c r="AF27" s="1"/>
  <c r="AF13"/>
  <c r="AF12"/>
  <c r="AF11"/>
  <c r="AF10"/>
  <c r="AF9"/>
  <c r="AF72" i="1"/>
  <c r="AE72"/>
  <c r="AF71"/>
  <c r="AF32"/>
  <c r="AF30"/>
  <c r="AE30"/>
  <c r="AF29"/>
  <c r="AE29"/>
  <c r="AF28"/>
  <c r="AF27"/>
  <c r="AE27"/>
  <c r="AF26"/>
  <c r="AE26"/>
  <c r="AF14"/>
  <c r="AE14"/>
  <c r="AE15" s="1"/>
  <c r="AF13"/>
  <c r="AF15" i="3" l="1"/>
  <c r="AE27"/>
  <c r="AF15" i="1"/>
  <c r="AF34" i="3"/>
  <c r="AF31" i="1"/>
  <c r="AE34" i="3"/>
  <c r="AE31" i="1"/>
  <c r="AF73" l="1"/>
  <c r="AE73"/>
  <c r="AE74" i="3"/>
  <c r="AF74"/>
</calcChain>
</file>

<file path=xl/comments1.xml><?xml version="1.0" encoding="utf-8"?>
<comments xmlns="http://schemas.openxmlformats.org/spreadsheetml/2006/main">
  <authors>
    <author>User</author>
  </authors>
  <commentList>
    <comment ref="H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აქტო საათი ყველა სემესტრში ნაწილდება შემდეგნაირად: 15 საათი - სალექციო; 15 საათი - პრაქტიკუმი. სალექციო საკონტაქტო საათი ტარდება გაერთიანებულად ყველა საშემსრულებლო მიმართულების სტუდენტისათვის.  პრაქტიკუმის საკონტაქტო საათებზე სტუდენტები იყოფიან მიმართულებებად, ჯგუფში არაუმეტეს 10 სტუდენტის შემადგენლობით. </t>
        </r>
      </text>
    </comment>
    <comment ref="Z23" authorId="0">
      <text>
        <r>
          <rPr>
            <sz val="9"/>
            <color indexed="81"/>
            <rFont val="Tahoma"/>
            <family val="2"/>
          </rPr>
          <t>15 საათი არის სტუდენტის საკონტაქტო საათი მოსწავლესთან, ხოლო 10  საათი არის ლექტორი მენტორის მუშაობის სტუდენტთან და მოსწავლესთან ერთად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აქტო საათი ყველა სემესტრში ნაწილდება შემდეგნაირად: 15 საათი - სალექციო; 15 საათი - პრაქტიკუმი. სალექციო საკონტაქტო საათი ტარდება გაერთიანებულად ყველა საშემსრულებლო მიმართულების სტუდენტისათვის.  პრაქტიკუმის საკონტაქტო საათებზე სტუდენტები იყოფიან მიმართულებებად, ჯგუფში არაუმეტეს 10 სტუდენტის შემადგენლობით. </t>
        </r>
      </text>
    </comment>
    <comment ref="Z2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15 საათი არის სტუდენტის საკონტაქტო დრო მოსწავლესთან, ხოლო 10
 საათი არის მენტორის საკონატაქტო საათი სტუდენტთან და მოსწავლესთან ერთად.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იყოს როგორც სიმებიანბებთან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 xml:space="preserve">User:აღნიშნული კურსის სემესტრული 30 საკონტაქტო საათი ყველა სემესტრში ნაწილდება შემდეგნაირად: 15 საათი - სალექციო; 15 საათი - პრაქტიკუმი. სალექციო მეცადინეობაზე ერთი სპეციალობის ფარგლებში ჯგუფი არ იყოფა. პრაქტიკუმის საკონტაქტო საათებზე სტუდენტები იყოფიან სპეციალობაში, ჯგუფში არაუმეტეს 10 სტუდენტის შემადგენლობით. 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W2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User:
15 საათი არის სტუდენტის საკონტაქტო საათი მოსწავლესთან, ხოლო 10  საათი არის ლექტორი მენტორის მუშაობის სტუდენტთან და მოსწავლესთან ერთად</t>
        </r>
      </text>
    </comment>
    <comment ref="Z2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15 საათი არის სტუდენტის საკონტაქტო საათი მოსწავლესთან.  მენტორს ამ სემესტრში საკონტაქტო საათები არ აქვს საერთოდ. 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Z1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 სალექციო საათი;
7 ინდივიდუალური: კერძოდ, არსებულ თითო სტუდენტზე 
0.5 საათი.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აღნიშნული კურსის სემესტრული 30 საკონტაქტო საათი ყველა სემესტრში ნაწილდება შემდეგნაირად: 15 საათი - სალექციო; 15 საათი - პრაქტიკუმი. სალექციო მეცადინეობაზე ერთი სპეციალობის ფარგლებში ჯგუფი არ იყოფა. პრაქტიკუმის საკონტაქტო საათებზე სტუდენტები იყოფიან სპეციალობაში, ჯგუფში არაუმეტეს 10 სტუდენტის შემადგენლობით. </t>
        </r>
      </text>
    </comment>
    <comment ref="W2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15 საათი არის სტუდენტის საკონტაქტო საათი მოსწავლესთან, ხოლო 10 საათი არის ლექტორი მენტორის მუშაობის სტუდენტთან და მოსწავლესთან ერთად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H2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აღნიშნული კურსის სემესტრული 30 საკონტაქტო საათი ყველა სემესტრში ნაწილდება შემდეგნაირად: 15 საათი - სალექციო; 15 საათი - პრაქტიკუმი. სალექციო მეცადინეობაზე ერთი სპეციალობის ფარგლებში ჯგუფი არ იყოფა. პრაქტიკუმის საკონტაქტო საათებზე სტუდენტები იყოფიან სპეციალობაში, ჯგუფში არაუმეტეს 10 სტუდენტის შემადგენლობით. </t>
        </r>
      </text>
    </comment>
    <comment ref="Z2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15 საათი არის სტუდენტის საკონტაქტო საათი მოსწავლესთან, ხოლო 10 საათი არის ლექტორი მენტორის მუშაობის სტუდენტთან და მოსწავლესთან ერთად</t>
        </r>
      </text>
    </comment>
  </commentList>
</comments>
</file>

<file path=xl/sharedStrings.xml><?xml version="1.0" encoding="utf-8"?>
<sst xmlns="http://schemas.openxmlformats.org/spreadsheetml/2006/main" count="533" uniqueCount="147">
  <si>
    <t>ფორტეპიანო</t>
  </si>
  <si>
    <t>სასწავლო კურსები/კომპონენტები</t>
  </si>
  <si>
    <t>სემესტრი</t>
  </si>
  <si>
    <t>სახელწოდება</t>
  </si>
  <si>
    <t>კოდი</t>
  </si>
  <si>
    <t>წინაპირობები</t>
  </si>
  <si>
    <r>
      <rPr>
        <sz val="9"/>
        <color theme="1"/>
        <rFont val="Calibri"/>
        <family val="2"/>
      </rPr>
      <t>1.</t>
    </r>
  </si>
  <si>
    <r>
      <rPr>
        <sz val="9"/>
        <color theme="1"/>
        <rFont val="Calibri"/>
        <family val="2"/>
      </rPr>
      <t>2.</t>
    </r>
  </si>
  <si>
    <r>
      <rPr>
        <sz val="9"/>
        <color theme="1"/>
        <rFont val="Calibri"/>
        <family val="2"/>
      </rPr>
      <t>3.</t>
    </r>
  </si>
  <si>
    <r>
      <rPr>
        <sz val="9"/>
        <color theme="1"/>
        <rFont val="Calibri"/>
        <family val="2"/>
      </rPr>
      <t>4.</t>
    </r>
  </si>
  <si>
    <r>
      <rPr>
        <sz val="9"/>
        <color theme="1"/>
        <rFont val="Calibri"/>
        <family val="2"/>
      </rPr>
      <t>5.</t>
    </r>
  </si>
  <si>
    <r>
      <rPr>
        <sz val="9"/>
        <color theme="1"/>
        <rFont val="Calibri"/>
        <family val="2"/>
      </rPr>
      <t>6.</t>
    </r>
  </si>
  <si>
    <t>სულ სთ.</t>
  </si>
  <si>
    <t>სულ: ECTS</t>
  </si>
  <si>
    <t>ECTS</t>
  </si>
  <si>
    <t>საკ. სთ</t>
  </si>
  <si>
    <t>დამ.სთ.</t>
  </si>
  <si>
    <t>სპეციალობის სავალდებულო საგნები</t>
  </si>
  <si>
    <t>სპეციალობის კლასი (ფურცლიდან კითხვის იტეგრირება)</t>
  </si>
  <si>
    <t>კამერული ანსამბლის კლასი</t>
  </si>
  <si>
    <t>საკონცერტმაისტერო დაოსტატების კლასი</t>
  </si>
  <si>
    <t>თანამედროვე შემსრულებლობა</t>
  </si>
  <si>
    <t>სტუდიო კლასი</t>
  </si>
  <si>
    <t>სოლფეჯიო I, II</t>
  </si>
  <si>
    <t>ქართული მუსიკის ისტორია I, II</t>
  </si>
  <si>
    <t>ქართული ხალხური მუსიკალური შემოქმედება</t>
  </si>
  <si>
    <t>საკრავთმცოდნეობა</t>
  </si>
  <si>
    <t>საშემსრულებლო ხელოვნების ისტორია I, II</t>
  </si>
  <si>
    <t>პედაგოგიური პრაქტიკა</t>
  </si>
  <si>
    <t xml:space="preserve">ხელოვნება ფილოსოფიაში </t>
  </si>
  <si>
    <t>აკადემიური წერა</t>
  </si>
  <si>
    <t>ინგლისური ენა</t>
  </si>
  <si>
    <t xml:space="preserve">სტრესის მართვა </t>
  </si>
  <si>
    <t>არჩევითი საგნები</t>
  </si>
  <si>
    <t>ფოლკლორი</t>
  </si>
  <si>
    <t>კომპოზიციის სემინარი</t>
  </si>
  <si>
    <t xml:space="preserve">შესავალი ელ. აკუსტიკურ მუსიკაში </t>
  </si>
  <si>
    <t xml:space="preserve">პოპულარული ელექტროული მუსიკის ისტორია </t>
  </si>
  <si>
    <t>კომპოზიციის საფუძვლები</t>
  </si>
  <si>
    <t>აკუსტ. მუს. ჩაწერის ტექნიკა</t>
  </si>
  <si>
    <t>ელექტროაკუსტიკური კომპოზიცია</t>
  </si>
  <si>
    <t>კომუნიკაციის, პრეზენტაციის და დისკუსიის ტექნიკები</t>
  </si>
  <si>
    <t>ლიტერატურული ტექსტის ადაპტაცია ოპერაში</t>
  </si>
  <si>
    <t>კულტუროლოგია</t>
  </si>
  <si>
    <t>არგენტინული სოციალური ტანგო - ისტორია, თეორია და კომპოზიციის პრინციპები</t>
  </si>
  <si>
    <t>დასარტყამი საკრავების ფუნქციები, გამოხატვის ხერხები, აკუსტიკა და ნოტაცია</t>
  </si>
  <si>
    <t>თანამედროვე მუსიკის ანსამბლი</t>
  </si>
  <si>
    <t>ჟურნალისტიკის საფუძვლები</t>
  </si>
  <si>
    <t>უცხო ენა - იტალიური</t>
  </si>
  <si>
    <t>ჯაზის ,,სტანდარტები" - შესრულების თავისებურებები</t>
  </si>
  <si>
    <t>ჯაზის სახელოსნო</t>
  </si>
  <si>
    <t>XX ს-ის მუს. ფორმები (შეიცავს ნოტაციას)</t>
  </si>
  <si>
    <t>XX ს-ის მუს. რეპერტუარი და შემსრულებლობა</t>
  </si>
  <si>
    <t>ბაროკოს მუს. ფორმები</t>
  </si>
  <si>
    <t>თანამედროვე ნოტაცია</t>
  </si>
  <si>
    <t>ბაროკოს მუსიკის შემსრულებლობის ისტორია</t>
  </si>
  <si>
    <t>ბაროკოს მუსიკის ისტორია და შემსრულებლობა</t>
  </si>
  <si>
    <t>მუსიკის პედაგოგიკა</t>
  </si>
  <si>
    <t>თავისუფალი კრედიტი</t>
  </si>
  <si>
    <t>საბაკალავრო შემოქმედებითი პროექტი</t>
  </si>
  <si>
    <t>სულ:</t>
  </si>
  <si>
    <t>სიმებიანი საკრავები</t>
  </si>
  <si>
    <t xml:space="preserve">სპეციალობის კლასი </t>
  </si>
  <si>
    <t xml:space="preserve">კამერული ანსამბლის კლასი </t>
  </si>
  <si>
    <t xml:space="preserve">კვარტეტის კლასი </t>
  </si>
  <si>
    <t xml:space="preserve">საორკესტრო კლასი </t>
  </si>
  <si>
    <t xml:space="preserve">საორკესტრო სირთულეები </t>
  </si>
  <si>
    <t>პარტიტურის კითხვა</t>
  </si>
  <si>
    <t>სოლფეჯიო</t>
  </si>
  <si>
    <t>ქართული მუსიკის ისტორია</t>
  </si>
  <si>
    <t>არტმენეჯმენტი</t>
  </si>
  <si>
    <t>დირიჟორობის  საფუძვლები, პარტიტურის კითხვა</t>
  </si>
  <si>
    <t>ბაროკოს ვიოლინო</t>
  </si>
  <si>
    <t>იმპროვიზაციის სპეცკურსი სიმებიან საკრავებში</t>
  </si>
  <si>
    <t>ბაროკოს მუსიკის შემსრულებლობის იტორია</t>
  </si>
  <si>
    <t>ბაროკოს ანსამბლი</t>
  </si>
  <si>
    <t>ჩასაბერი და დასარტყამი საკრავები</t>
  </si>
  <si>
    <t>საორკესტრო ანსამბლის კლასი</t>
  </si>
  <si>
    <t>საორკესტრო კლასი</t>
  </si>
  <si>
    <t>სოლფეჯიო I, II, III</t>
  </si>
  <si>
    <t>სტრესის მართვა</t>
  </si>
  <si>
    <t>სასწავლო გეგმა</t>
  </si>
  <si>
    <t xml:space="preserve"> სასწავლო გეგმა</t>
  </si>
  <si>
    <t>საგუნდო დირიჟორობა</t>
  </si>
  <si>
    <t>1.</t>
  </si>
  <si>
    <t>2.</t>
  </si>
  <si>
    <t>3.</t>
  </si>
  <si>
    <t>4.</t>
  </si>
  <si>
    <t>5.</t>
  </si>
  <si>
    <t>6.</t>
  </si>
  <si>
    <t>დირიჟორობა</t>
  </si>
  <si>
    <t>საგუნდო კლასი და გუნდთან მუშაობა</t>
  </si>
  <si>
    <t>საგუნდო პარტიტურის კითხვა</t>
  </si>
  <si>
    <t>გუნდმცოდნეობა და გუნდთან მუშაობის  მეთოდიკა</t>
  </si>
  <si>
    <t>საგუნდო ვოკალი</t>
  </si>
  <si>
    <t>საგუნდო არანჟირება</t>
  </si>
  <si>
    <t>სიმფონიური/საოპერო დირიჟორობის საფუძვლები</t>
  </si>
  <si>
    <t>საგუნდო შემსრულებლობის ისტორია</t>
  </si>
  <si>
    <t>საგუნდო დისციპლინების სწავლების მეთოდიკა</t>
  </si>
  <si>
    <t>ბავშვთა გუნდთან მუშაობის მეთოდიკა და პრაქტიკა</t>
  </si>
  <si>
    <t>სიმფონიური პარტიტურის კითხვა</t>
  </si>
  <si>
    <t>ხელოვნება ფილოსოფიაში</t>
  </si>
  <si>
    <t xml:space="preserve"> ელექტრო-აკუსტიკური მუსიკა I</t>
  </si>
  <si>
    <t xml:space="preserve"> ელექტრო-აკუსტიკური მუსიკა II </t>
  </si>
  <si>
    <t>გალობა</t>
  </si>
  <si>
    <t>სოლო აკადემიური სიმღერა</t>
  </si>
  <si>
    <t>სპეციალობის კლასი (მუშაობა კონცერტმაიტერთან)</t>
  </si>
  <si>
    <t>სამსახიობო ოსტატობის საფუძვლები</t>
  </si>
  <si>
    <t>სასცენო მოძრაობა</t>
  </si>
  <si>
    <t>იტალიური ენის დიქცია</t>
  </si>
  <si>
    <t>რუსული ენის დიქცია</t>
  </si>
  <si>
    <t>გერმანული ენის დიქცია</t>
  </si>
  <si>
    <t>ფრანგული ენის დიქცია</t>
  </si>
  <si>
    <t>კამერული სიმღერა</t>
  </si>
  <si>
    <t>ვოკალური ანსამბლი</t>
  </si>
  <si>
    <t>საოპერო მომზადება</t>
  </si>
  <si>
    <t>გუნდი</t>
  </si>
  <si>
    <t>სოლფეჯიო I, II, III, IV</t>
  </si>
  <si>
    <t>გრიმი</t>
  </si>
  <si>
    <t>ვოკალის სწავლების მეთოდიკა</t>
  </si>
  <si>
    <t>გერმანული ენა</t>
  </si>
  <si>
    <t>იტალიური ენა</t>
  </si>
  <si>
    <t>ხმის ჰიგიენა</t>
  </si>
  <si>
    <t>ელექტრო-აკუსტიკური მუსიკა I</t>
  </si>
  <si>
    <t xml:space="preserve">ელექტრო-აკუსტიკური მუსიკა II </t>
  </si>
  <si>
    <t>თეორიული  და სპეციალობის მხარდამჭერი საგნები</t>
  </si>
  <si>
    <t>საფაკულტეტო სერვისული საგნები</t>
  </si>
  <si>
    <t>არჩევითი ინსტრუმენტი</t>
  </si>
  <si>
    <t xml:space="preserve">თანამედროვე მუსიკის ანსამბლი </t>
  </si>
  <si>
    <t>კამერული ანსამბლის პროექტი</t>
  </si>
  <si>
    <r>
      <t>ინგლისური ენა (Intermediate</t>
    </r>
    <r>
      <rPr>
        <sz val="9"/>
        <color theme="1"/>
        <rFont val="Sylfaen"/>
        <family val="1"/>
      </rPr>
      <t>)</t>
    </r>
  </si>
  <si>
    <t>ინგლისური ენა (Upper intermediate)</t>
  </si>
  <si>
    <t>გერმანული ენა  I</t>
  </si>
  <si>
    <t>გერმანული ენა  II</t>
  </si>
  <si>
    <t>ფრანგული ენა I</t>
  </si>
  <si>
    <t>ფრანგული ენა II</t>
  </si>
  <si>
    <t>სპეციალობის კლასი</t>
  </si>
  <si>
    <t>მუსიკის სტილების თეორია I, II, III, IV</t>
  </si>
  <si>
    <t>დასავლეთ ევროპული მუსიკის ისტორია I, II, III, IV</t>
  </si>
  <si>
    <t>დასავლეთ ევროპული მსოფლიო მუსიკის ისტორია I, II, III, IV</t>
  </si>
  <si>
    <t xml:space="preserve">ამოქმედების წელი - 2021-2022 აკადემიური წელი </t>
  </si>
  <si>
    <t>მუსიკის თეორია</t>
  </si>
  <si>
    <t xml:space="preserve">სპეციალობის საკრავზე დაკვრის სწავლების მეთოდიკა </t>
  </si>
  <si>
    <t>სპეციალობის საკრავზე დაკვრის სწავლების მეთოდიკა</t>
  </si>
  <si>
    <t>ალექსანდერის ტექნიკა</t>
  </si>
  <si>
    <t>ჩაწერის ტექნიკა (მიკროფონით ჩაწერა, ედითინგი, მასტერინგი)</t>
  </si>
  <si>
    <t>კლავიშიანი საკრავები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</si>
</sst>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name val="Arial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i/>
      <sz val="9"/>
      <color theme="1"/>
      <name val="Calibri"/>
      <family val="2"/>
    </font>
    <font>
      <sz val="11"/>
      <name val="Sylfaen"/>
      <family val="1"/>
    </font>
    <font>
      <b/>
      <i/>
      <sz val="10"/>
      <color theme="1"/>
      <name val="Calibri"/>
      <family val="2"/>
    </font>
    <font>
      <b/>
      <sz val="11"/>
      <name val="Arial"/>
      <family val="2"/>
    </font>
    <font>
      <sz val="9"/>
      <color theme="1"/>
      <name val="Sylfaen"/>
      <family val="1"/>
    </font>
    <font>
      <sz val="9"/>
      <name val="Sylfaen"/>
      <family val="1"/>
    </font>
    <font>
      <sz val="9"/>
      <name val="Calibri"/>
      <family val="2"/>
    </font>
    <font>
      <sz val="9"/>
      <name val="Arial"/>
      <family val="2"/>
    </font>
    <font>
      <b/>
      <i/>
      <sz val="9"/>
      <color theme="1"/>
      <name val="Sylfaen"/>
      <family val="1"/>
    </font>
    <font>
      <sz val="11"/>
      <color theme="1"/>
      <name val="Sylfaen"/>
      <family val="1"/>
    </font>
    <font>
      <i/>
      <sz val="8"/>
      <color theme="1"/>
      <name val="Sylfaen"/>
      <family val="1"/>
    </font>
    <font>
      <i/>
      <sz val="9"/>
      <color theme="1"/>
      <name val="Sylfaen"/>
      <family val="1"/>
    </font>
    <font>
      <b/>
      <i/>
      <sz val="10"/>
      <color theme="1"/>
      <name val="Sylfaen"/>
      <family val="1"/>
    </font>
    <font>
      <sz val="10"/>
      <name val="Sylfaen"/>
      <family val="1"/>
    </font>
    <font>
      <b/>
      <sz val="9"/>
      <color theme="1"/>
      <name val="Sylfae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i/>
      <sz val="9"/>
      <name val="Calibri"/>
      <family val="2"/>
    </font>
    <font>
      <b/>
      <sz val="10"/>
      <color theme="1"/>
      <name val="Sylfaen"/>
      <family val="1"/>
    </font>
    <font>
      <sz val="8"/>
      <color theme="1"/>
      <name val="Sylfaen"/>
      <family val="1"/>
    </font>
    <font>
      <b/>
      <sz val="11"/>
      <name val="Sylfaen"/>
      <family val="1"/>
    </font>
    <font>
      <i/>
      <sz val="8"/>
      <name val="Sylfaen"/>
      <family val="1"/>
    </font>
    <font>
      <i/>
      <sz val="8"/>
      <name val="Calibri"/>
      <family val="2"/>
      <scheme val="minor"/>
    </font>
    <font>
      <sz val="9"/>
      <color theme="1"/>
      <name val="Merriweather"/>
    </font>
    <font>
      <b/>
      <sz val="11"/>
      <color theme="1"/>
      <name val="Calibri"/>
      <family val="2"/>
    </font>
    <font>
      <b/>
      <sz val="11"/>
      <color theme="1"/>
      <name val="Sylfaen"/>
      <family val="1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E598"/>
        <bgColor rgb="FFFFE598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E598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FFE598"/>
      </patternFill>
    </fill>
  </fills>
  <borders count="14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5">
    <xf numFmtId="0" fontId="0" fillId="0" borderId="0" xfId="0"/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wrapText="1"/>
    </xf>
    <xf numFmtId="0" fontId="5" fillId="4" borderId="38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0" borderId="44" xfId="0" applyFont="1" applyBorder="1"/>
    <xf numFmtId="0" fontId="5" fillId="0" borderId="45" xfId="0" applyFont="1" applyBorder="1" applyAlignment="1">
      <alignment horizontal="center" wrapText="1"/>
    </xf>
    <xf numFmtId="0" fontId="5" fillId="4" borderId="49" xfId="0" applyFont="1" applyFill="1" applyBorder="1" applyAlignment="1">
      <alignment horizontal="center"/>
    </xf>
    <xf numFmtId="0" fontId="5" fillId="5" borderId="48" xfId="0" applyFont="1" applyFill="1" applyBorder="1" applyAlignment="1">
      <alignment horizontal="center"/>
    </xf>
    <xf numFmtId="0" fontId="5" fillId="5" borderId="50" xfId="0" applyFont="1" applyFill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5" borderId="51" xfId="0" applyFont="1" applyFill="1" applyBorder="1" applyAlignment="1">
      <alignment horizontal="center"/>
    </xf>
    <xf numFmtId="0" fontId="5" fillId="4" borderId="54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5" fillId="0" borderId="44" xfId="0" applyFont="1" applyBorder="1" applyAlignment="1">
      <alignment horizontal="center" wrapText="1"/>
    </xf>
    <xf numFmtId="0" fontId="5" fillId="4" borderId="33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9" fillId="7" borderId="62" xfId="0" applyFont="1" applyFill="1" applyBorder="1"/>
    <xf numFmtId="0" fontId="10" fillId="5" borderId="0" xfId="0" applyFont="1" applyFill="1" applyAlignment="1">
      <alignment horizontal="left"/>
    </xf>
    <xf numFmtId="0" fontId="5" fillId="0" borderId="0" xfId="0" applyFont="1" applyAlignment="1">
      <alignment horizontal="center" wrapText="1"/>
    </xf>
    <xf numFmtId="0" fontId="5" fillId="4" borderId="64" xfId="0" applyFont="1" applyFill="1" applyBorder="1" applyAlignment="1">
      <alignment horizontal="center"/>
    </xf>
    <xf numFmtId="0" fontId="5" fillId="5" borderId="64" xfId="0" applyFont="1" applyFill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10" fillId="5" borderId="44" xfId="0" applyFont="1" applyFill="1" applyBorder="1" applyAlignment="1">
      <alignment horizontal="left" wrapText="1"/>
    </xf>
    <xf numFmtId="0" fontId="5" fillId="5" borderId="40" xfId="0" applyFont="1" applyFill="1" applyBorder="1" applyAlignment="1">
      <alignment horizontal="center"/>
    </xf>
    <xf numFmtId="0" fontId="10" fillId="5" borderId="44" xfId="0" applyFont="1" applyFill="1" applyBorder="1" applyAlignment="1">
      <alignment horizontal="left"/>
    </xf>
    <xf numFmtId="0" fontId="5" fillId="5" borderId="33" xfId="0" applyFont="1" applyFill="1" applyBorder="1" applyAlignment="1">
      <alignment horizontal="center"/>
    </xf>
    <xf numFmtId="0" fontId="11" fillId="0" borderId="44" xfId="0" applyFont="1" applyBorder="1" applyAlignment="1">
      <alignment horizontal="left" wrapText="1"/>
    </xf>
    <xf numFmtId="0" fontId="5" fillId="5" borderId="56" xfId="0" applyFont="1" applyFill="1" applyBorder="1" applyAlignment="1">
      <alignment horizontal="center"/>
    </xf>
    <xf numFmtId="0" fontId="5" fillId="5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 wrapText="1"/>
    </xf>
    <xf numFmtId="0" fontId="2" fillId="0" borderId="8" xfId="0" applyFont="1" applyBorder="1"/>
    <xf numFmtId="0" fontId="10" fillId="0" borderId="72" xfId="0" applyFont="1" applyBorder="1" applyAlignment="1">
      <alignment horizontal="left"/>
    </xf>
    <xf numFmtId="0" fontId="5" fillId="0" borderId="38" xfId="0" applyFont="1" applyBorder="1" applyAlignment="1">
      <alignment horizontal="center" wrapText="1"/>
    </xf>
    <xf numFmtId="164" fontId="5" fillId="0" borderId="73" xfId="0" applyNumberFormat="1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10" fillId="0" borderId="75" xfId="0" applyFont="1" applyBorder="1" applyAlignment="1">
      <alignment horizontal="left"/>
    </xf>
    <xf numFmtId="0" fontId="5" fillId="0" borderId="49" xfId="0" applyFont="1" applyBorder="1" applyAlignment="1">
      <alignment horizontal="center" wrapText="1"/>
    </xf>
    <xf numFmtId="0" fontId="10" fillId="0" borderId="76" xfId="0" applyFont="1" applyBorder="1" applyAlignment="1">
      <alignment horizontal="left"/>
    </xf>
    <xf numFmtId="0" fontId="5" fillId="0" borderId="77" xfId="0" applyFont="1" applyBorder="1" applyAlignment="1">
      <alignment horizontal="center" wrapText="1"/>
    </xf>
    <xf numFmtId="0" fontId="5" fillId="4" borderId="78" xfId="0" applyFont="1" applyFill="1" applyBorder="1" applyAlignment="1">
      <alignment horizontal="center"/>
    </xf>
    <xf numFmtId="0" fontId="5" fillId="0" borderId="79" xfId="0" applyFont="1" applyBorder="1" applyAlignment="1">
      <alignment horizontal="center"/>
    </xf>
    <xf numFmtId="164" fontId="9" fillId="7" borderId="70" xfId="0" applyNumberFormat="1" applyFont="1" applyFill="1" applyBorder="1"/>
    <xf numFmtId="0" fontId="9" fillId="7" borderId="67" xfId="0" applyFont="1" applyFill="1" applyBorder="1"/>
    <xf numFmtId="0" fontId="2" fillId="7" borderId="67" xfId="0" applyFont="1" applyFill="1" applyBorder="1"/>
    <xf numFmtId="0" fontId="2" fillId="4" borderId="67" xfId="0" applyFont="1" applyFill="1" applyBorder="1" applyAlignment="1">
      <alignment horizontal="center"/>
    </xf>
    <xf numFmtId="0" fontId="2" fillId="7" borderId="67" xfId="0" applyFont="1" applyFill="1" applyBorder="1" applyAlignment="1">
      <alignment horizontal="center"/>
    </xf>
    <xf numFmtId="0" fontId="2" fillId="4" borderId="69" xfId="0" applyFont="1" applyFill="1" applyBorder="1" applyAlignment="1">
      <alignment horizontal="center"/>
    </xf>
    <xf numFmtId="0" fontId="13" fillId="4" borderId="69" xfId="0" applyFont="1" applyFill="1" applyBorder="1" applyAlignment="1">
      <alignment horizontal="center"/>
    </xf>
    <xf numFmtId="0" fontId="13" fillId="7" borderId="67" xfId="0" applyFont="1" applyFill="1" applyBorder="1" applyAlignment="1">
      <alignment horizontal="center"/>
    </xf>
    <xf numFmtId="0" fontId="13" fillId="7" borderId="69" xfId="0" applyFont="1" applyFill="1" applyBorder="1" applyAlignment="1">
      <alignment horizontal="center"/>
    </xf>
    <xf numFmtId="0" fontId="13" fillId="4" borderId="67" xfId="0" applyFont="1" applyFill="1" applyBorder="1" applyAlignment="1">
      <alignment horizontal="center"/>
    </xf>
    <xf numFmtId="0" fontId="2" fillId="7" borderId="83" xfId="0" applyFont="1" applyFill="1" applyBorder="1"/>
    <xf numFmtId="0" fontId="14" fillId="0" borderId="35" xfId="0" applyFont="1" applyBorder="1" applyAlignment="1">
      <alignment horizontal="left" vertical="center"/>
    </xf>
    <xf numFmtId="0" fontId="15" fillId="0" borderId="64" xfId="0" applyFont="1" applyBorder="1"/>
    <xf numFmtId="0" fontId="6" fillId="4" borderId="39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73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5" fillId="0" borderId="44" xfId="0" applyFont="1" applyBorder="1"/>
    <xf numFmtId="0" fontId="6" fillId="4" borderId="50" xfId="0" applyFont="1" applyFill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84" xfId="0" applyFont="1" applyBorder="1" applyAlignment="1">
      <alignment horizontal="left" vertical="center"/>
    </xf>
    <xf numFmtId="0" fontId="16" fillId="0" borderId="63" xfId="0" applyFont="1" applyBorder="1"/>
    <xf numFmtId="0" fontId="6" fillId="0" borderId="45" xfId="0" applyFont="1" applyBorder="1" applyAlignment="1">
      <alignment horizontal="left" vertical="center"/>
    </xf>
    <xf numFmtId="0" fontId="16" fillId="0" borderId="63" xfId="0" applyFont="1" applyBorder="1" applyAlignment="1">
      <alignment wrapText="1"/>
    </xf>
    <xf numFmtId="0" fontId="7" fillId="0" borderId="53" xfId="0" applyFont="1" applyBorder="1"/>
    <xf numFmtId="0" fontId="6" fillId="0" borderId="53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17" fillId="0" borderId="63" xfId="0" applyFont="1" applyBorder="1"/>
    <xf numFmtId="0" fontId="17" fillId="0" borderId="63" xfId="0" applyFont="1" applyBorder="1" applyAlignment="1">
      <alignment wrapText="1"/>
    </xf>
    <xf numFmtId="0" fontId="17" fillId="0" borderId="63" xfId="0" applyFont="1" applyBorder="1" applyAlignment="1">
      <alignment horizontal="left" vertical="center" wrapText="1"/>
    </xf>
    <xf numFmtId="0" fontId="17" fillId="0" borderId="63" xfId="0" applyFont="1" applyBorder="1" applyAlignment="1">
      <alignment horizontal="left" vertical="center"/>
    </xf>
    <xf numFmtId="0" fontId="17" fillId="0" borderId="87" xfId="0" applyFont="1" applyBorder="1"/>
    <xf numFmtId="0" fontId="6" fillId="0" borderId="44" xfId="0" applyFont="1" applyBorder="1" applyAlignment="1">
      <alignment horizontal="left" vertical="center"/>
    </xf>
    <xf numFmtId="0" fontId="7" fillId="0" borderId="66" xfId="0" applyFont="1" applyBorder="1"/>
    <xf numFmtId="0" fontId="7" fillId="0" borderId="8" xfId="0" applyFont="1" applyBorder="1"/>
    <xf numFmtId="0" fontId="2" fillId="4" borderId="44" xfId="0" applyFont="1" applyFill="1" applyBorder="1"/>
    <xf numFmtId="0" fontId="2" fillId="0" borderId="44" xfId="0" applyFont="1" applyBorder="1"/>
    <xf numFmtId="0" fontId="13" fillId="4" borderId="44" xfId="0" applyFont="1" applyFill="1" applyBorder="1"/>
    <xf numFmtId="0" fontId="13" fillId="0" borderId="44" xfId="0" applyFont="1" applyBorder="1"/>
    <xf numFmtId="0" fontId="2" fillId="0" borderId="63" xfId="0" applyFont="1" applyBorder="1"/>
    <xf numFmtId="0" fontId="18" fillId="0" borderId="44" xfId="0" applyFont="1" applyBorder="1"/>
    <xf numFmtId="0" fontId="7" fillId="0" borderId="12" xfId="0" applyFont="1" applyBorder="1"/>
    <xf numFmtId="0" fontId="19" fillId="4" borderId="44" xfId="0" applyFont="1" applyFill="1" applyBorder="1"/>
    <xf numFmtId="0" fontId="8" fillId="0" borderId="44" xfId="0" applyFont="1" applyBorder="1"/>
    <xf numFmtId="0" fontId="14" fillId="0" borderId="44" xfId="0" applyFont="1" applyBorder="1"/>
    <xf numFmtId="0" fontId="10" fillId="0" borderId="44" xfId="0" applyFont="1" applyBorder="1" applyAlignment="1">
      <alignment horizontal="center" wrapText="1"/>
    </xf>
    <xf numFmtId="0" fontId="5" fillId="4" borderId="44" xfId="0" applyFont="1" applyFill="1" applyBorder="1" applyAlignment="1">
      <alignment horizontal="center"/>
    </xf>
    <xf numFmtId="0" fontId="5" fillId="0" borderId="63" xfId="0" applyFont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0" fontId="0" fillId="5" borderId="0" xfId="0" applyFill="1"/>
    <xf numFmtId="0" fontId="5" fillId="0" borderId="0" xfId="0" applyFont="1"/>
    <xf numFmtId="0" fontId="5" fillId="0" borderId="95" xfId="0" applyFont="1" applyBorder="1" applyAlignment="1">
      <alignment horizontal="center"/>
    </xf>
    <xf numFmtId="0" fontId="5" fillId="5" borderId="46" xfId="0" applyFont="1" applyFill="1" applyBorder="1" applyAlignment="1">
      <alignment horizontal="center"/>
    </xf>
    <xf numFmtId="0" fontId="5" fillId="0" borderId="96" xfId="0" applyFont="1" applyBorder="1" applyAlignment="1">
      <alignment horizontal="center"/>
    </xf>
    <xf numFmtId="0" fontId="5" fillId="0" borderId="76" xfId="0" applyFont="1" applyBorder="1" applyAlignment="1">
      <alignment horizontal="left"/>
    </xf>
    <xf numFmtId="0" fontId="5" fillId="0" borderId="54" xfId="0" applyFont="1" applyBorder="1" applyAlignment="1">
      <alignment horizontal="center" wrapText="1"/>
    </xf>
    <xf numFmtId="0" fontId="5" fillId="5" borderId="0" xfId="0" applyFont="1" applyFill="1" applyAlignment="1">
      <alignment horizontal="left"/>
    </xf>
    <xf numFmtId="0" fontId="5" fillId="0" borderId="91" xfId="0" applyFont="1" applyBorder="1" applyAlignment="1">
      <alignment horizontal="center" wrapText="1"/>
    </xf>
    <xf numFmtId="164" fontId="5" fillId="0" borderId="97" xfId="0" applyNumberFormat="1" applyFont="1" applyBorder="1" applyAlignment="1">
      <alignment horizontal="center"/>
    </xf>
    <xf numFmtId="0" fontId="5" fillId="0" borderId="98" xfId="0" applyFont="1" applyBorder="1" applyAlignment="1">
      <alignment horizontal="center"/>
    </xf>
    <xf numFmtId="0" fontId="5" fillId="5" borderId="99" xfId="0" applyFont="1" applyFill="1" applyBorder="1" applyAlignment="1">
      <alignment horizontal="left"/>
    </xf>
    <xf numFmtId="0" fontId="5" fillId="0" borderId="100" xfId="0" applyFont="1" applyBorder="1" applyAlignment="1">
      <alignment horizontal="center" wrapText="1"/>
    </xf>
    <xf numFmtId="0" fontId="5" fillId="0" borderId="103" xfId="0" applyFont="1" applyBorder="1" applyAlignment="1">
      <alignment horizontal="center"/>
    </xf>
    <xf numFmtId="0" fontId="5" fillId="5" borderId="75" xfId="0" applyFont="1" applyFill="1" applyBorder="1" applyAlignment="1">
      <alignment horizontal="left"/>
    </xf>
    <xf numFmtId="0" fontId="5" fillId="5" borderId="76" xfId="0" applyFont="1" applyFill="1" applyBorder="1" applyAlignment="1">
      <alignment horizontal="left"/>
    </xf>
    <xf numFmtId="0" fontId="5" fillId="5" borderId="76" xfId="0" applyFont="1" applyFill="1" applyBorder="1" applyAlignment="1">
      <alignment horizontal="left" wrapText="1"/>
    </xf>
    <xf numFmtId="0" fontId="5" fillId="0" borderId="104" xfId="0" applyFont="1" applyBorder="1" applyAlignment="1">
      <alignment horizontal="center"/>
    </xf>
    <xf numFmtId="164" fontId="5" fillId="0" borderId="105" xfId="0" applyNumberFormat="1" applyFont="1" applyBorder="1" applyAlignment="1">
      <alignment horizontal="center"/>
    </xf>
    <xf numFmtId="0" fontId="8" fillId="0" borderId="0" xfId="0" applyFont="1"/>
    <xf numFmtId="0" fontId="5" fillId="0" borderId="72" xfId="0" applyFont="1" applyBorder="1" applyAlignment="1">
      <alignment horizontal="left"/>
    </xf>
    <xf numFmtId="164" fontId="5" fillId="0" borderId="107" xfId="0" applyNumberFormat="1" applyFont="1" applyBorder="1" applyAlignment="1">
      <alignment horizontal="center"/>
    </xf>
    <xf numFmtId="0" fontId="5" fillId="0" borderId="7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66" xfId="0" applyFont="1" applyBorder="1" applyAlignment="1">
      <alignment horizontal="center" wrapText="1"/>
    </xf>
    <xf numFmtId="0" fontId="5" fillId="4" borderId="66" xfId="0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6" fillId="3" borderId="68" xfId="0" applyFont="1" applyFill="1" applyBorder="1" applyAlignment="1">
      <alignment vertical="center"/>
    </xf>
    <xf numFmtId="0" fontId="2" fillId="0" borderId="67" xfId="0" applyFont="1" applyBorder="1"/>
    <xf numFmtId="0" fontId="2" fillId="4" borderId="81" xfId="0" applyFont="1" applyFill="1" applyBorder="1"/>
    <xf numFmtId="0" fontId="2" fillId="0" borderId="81" xfId="0" applyFont="1" applyBorder="1"/>
    <xf numFmtId="0" fontId="2" fillId="4" borderId="81" xfId="0" applyFont="1" applyFill="1" applyBorder="1" applyAlignment="1">
      <alignment horizontal="center"/>
    </xf>
    <xf numFmtId="0" fontId="2" fillId="4" borderId="81" xfId="0" applyFont="1" applyFill="1" applyBorder="1" applyAlignment="1">
      <alignment horizontal="center" vertical="center"/>
    </xf>
    <xf numFmtId="0" fontId="23" fillId="0" borderId="64" xfId="0" applyFont="1" applyBorder="1" applyAlignment="1">
      <alignment horizontal="left" vertical="center"/>
    </xf>
    <xf numFmtId="0" fontId="0" fillId="0" borderId="64" xfId="0" applyBorder="1"/>
    <xf numFmtId="0" fontId="24" fillId="0" borderId="44" xfId="0" applyFont="1" applyBorder="1"/>
    <xf numFmtId="0" fontId="0" fillId="0" borderId="44" xfId="0" applyBorder="1"/>
    <xf numFmtId="0" fontId="24" fillId="0" borderId="44" xfId="0" applyFont="1" applyBorder="1" applyAlignment="1">
      <alignment wrapText="1"/>
    </xf>
    <xf numFmtId="0" fontId="24" fillId="0" borderId="44" xfId="0" applyFont="1" applyBorder="1" applyAlignment="1">
      <alignment horizontal="left" vertical="center"/>
    </xf>
    <xf numFmtId="0" fontId="6" fillId="4" borderId="33" xfId="0" applyFont="1" applyFill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25" fillId="0" borderId="44" xfId="0" applyFont="1" applyBorder="1"/>
    <xf numFmtId="0" fontId="25" fillId="0" borderId="44" xfId="0" applyFont="1" applyBorder="1" applyAlignment="1">
      <alignment wrapText="1"/>
    </xf>
    <xf numFmtId="0" fontId="25" fillId="0" borderId="44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/>
    </xf>
    <xf numFmtId="0" fontId="6" fillId="0" borderId="109" xfId="0" applyFont="1" applyBorder="1" applyAlignment="1">
      <alignment horizontal="left" vertical="center"/>
    </xf>
    <xf numFmtId="0" fontId="6" fillId="0" borderId="85" xfId="0" applyFont="1" applyBorder="1" applyAlignment="1">
      <alignment horizontal="left" vertical="center"/>
    </xf>
    <xf numFmtId="0" fontId="6" fillId="0" borderId="110" xfId="0" applyFont="1" applyBorder="1" applyAlignment="1">
      <alignment horizontal="left" vertical="center"/>
    </xf>
    <xf numFmtId="0" fontId="8" fillId="0" borderId="106" xfId="0" applyFont="1" applyBorder="1"/>
    <xf numFmtId="0" fontId="6" fillId="0" borderId="112" xfId="0" applyFont="1" applyBorder="1"/>
    <xf numFmtId="0" fontId="5" fillId="0" borderId="20" xfId="0" applyFont="1" applyBorder="1" applyAlignment="1">
      <alignment horizontal="center" wrapText="1"/>
    </xf>
    <xf numFmtId="164" fontId="5" fillId="0" borderId="23" xfId="0" applyNumberFormat="1" applyFont="1" applyBorder="1" applyAlignment="1">
      <alignment horizontal="center"/>
    </xf>
    <xf numFmtId="0" fontId="5" fillId="0" borderId="1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3" fillId="0" borderId="0" xfId="0" applyFont="1"/>
    <xf numFmtId="0" fontId="26" fillId="0" borderId="0" xfId="0" applyFont="1" applyAlignment="1">
      <alignment vertical="center"/>
    </xf>
    <xf numFmtId="0" fontId="11" fillId="0" borderId="50" xfId="0" applyFont="1" applyBorder="1" applyAlignment="1">
      <alignment wrapText="1"/>
    </xf>
    <xf numFmtId="0" fontId="12" fillId="4" borderId="38" xfId="0" applyFont="1" applyFill="1" applyBorder="1" applyAlignment="1">
      <alignment horizontal="center"/>
    </xf>
    <xf numFmtId="0" fontId="10" fillId="0" borderId="50" xfId="0" applyFont="1" applyBorder="1"/>
    <xf numFmtId="0" fontId="12" fillId="4" borderId="49" xfId="0" applyFont="1" applyFill="1" applyBorder="1" applyAlignment="1">
      <alignment horizontal="center"/>
    </xf>
    <xf numFmtId="0" fontId="10" fillId="0" borderId="0" xfId="0" applyFont="1"/>
    <xf numFmtId="0" fontId="12" fillId="4" borderId="54" xfId="0" applyFont="1" applyFill="1" applyBorder="1" applyAlignment="1">
      <alignment horizontal="center"/>
    </xf>
    <xf numFmtId="0" fontId="12" fillId="4" borderId="64" xfId="0" applyFont="1" applyFill="1" applyBorder="1" applyAlignment="1">
      <alignment horizontal="center"/>
    </xf>
    <xf numFmtId="164" fontId="5" fillId="0" borderId="120" xfId="0" applyNumberFormat="1" applyFont="1" applyBorder="1" applyAlignment="1">
      <alignment horizontal="center"/>
    </xf>
    <xf numFmtId="0" fontId="5" fillId="5" borderId="99" xfId="0" applyFont="1" applyFill="1" applyBorder="1" applyAlignment="1">
      <alignment horizontal="left" wrapText="1"/>
    </xf>
    <xf numFmtId="0" fontId="12" fillId="0" borderId="76" xfId="0" applyFont="1" applyBorder="1" applyAlignment="1">
      <alignment horizontal="left" wrapText="1"/>
    </xf>
    <xf numFmtId="0" fontId="5" fillId="0" borderId="76" xfId="0" applyFont="1" applyBorder="1" applyAlignment="1">
      <alignment horizontal="left" wrapText="1"/>
    </xf>
    <xf numFmtId="164" fontId="5" fillId="0" borderId="62" xfId="0" applyNumberFormat="1" applyFont="1" applyBorder="1" applyAlignment="1">
      <alignment horizontal="center"/>
    </xf>
    <xf numFmtId="0" fontId="5" fillId="0" borderId="121" xfId="0" applyFont="1" applyBorder="1" applyAlignment="1">
      <alignment horizontal="center"/>
    </xf>
    <xf numFmtId="164" fontId="9" fillId="7" borderId="67" xfId="0" applyNumberFormat="1" applyFont="1" applyFill="1" applyBorder="1"/>
    <xf numFmtId="0" fontId="12" fillId="4" borderId="78" xfId="0" applyFont="1" applyFill="1" applyBorder="1" applyAlignment="1">
      <alignment horizontal="center"/>
    </xf>
    <xf numFmtId="0" fontId="27" fillId="4" borderId="39" xfId="0" applyFont="1" applyFill="1" applyBorder="1" applyAlignment="1">
      <alignment horizontal="left" vertical="center"/>
    </xf>
    <xf numFmtId="0" fontId="6" fillId="0" borderId="73" xfId="0" applyFont="1" applyBorder="1" applyAlignment="1">
      <alignment horizontal="center" vertical="center"/>
    </xf>
    <xf numFmtId="0" fontId="27" fillId="4" borderId="50" xfId="0" applyFont="1" applyFill="1" applyBorder="1" applyAlignment="1">
      <alignment horizontal="left" vertical="center"/>
    </xf>
    <xf numFmtId="0" fontId="6" fillId="0" borderId="107" xfId="0" applyFont="1" applyBorder="1" applyAlignment="1">
      <alignment horizontal="center" vertical="center"/>
    </xf>
    <xf numFmtId="0" fontId="24" fillId="0" borderId="63" xfId="0" applyFont="1" applyBorder="1"/>
    <xf numFmtId="0" fontId="24" fillId="0" borderId="63" xfId="0" applyFont="1" applyBorder="1" applyAlignment="1">
      <alignment wrapText="1"/>
    </xf>
    <xf numFmtId="0" fontId="24" fillId="0" borderId="63" xfId="0" applyFont="1" applyBorder="1" applyAlignment="1">
      <alignment horizontal="left" vertical="center"/>
    </xf>
    <xf numFmtId="0" fontId="2" fillId="0" borderId="53" xfId="0" applyFont="1" applyBorder="1"/>
    <xf numFmtId="0" fontId="24" fillId="0" borderId="85" xfId="0" applyFont="1" applyBorder="1" applyAlignment="1">
      <alignment horizontal="left" vertical="center" wrapText="1"/>
    </xf>
    <xf numFmtId="0" fontId="25" fillId="0" borderId="63" xfId="0" applyFont="1" applyBorder="1" applyAlignment="1">
      <alignment wrapText="1"/>
    </xf>
    <xf numFmtId="0" fontId="25" fillId="0" borderId="63" xfId="0" applyFont="1" applyBorder="1"/>
    <xf numFmtId="0" fontId="25" fillId="0" borderId="63" xfId="0" applyFont="1" applyBorder="1" applyAlignment="1">
      <alignment horizontal="left" vertical="center" wrapText="1"/>
    </xf>
    <xf numFmtId="0" fontId="25" fillId="0" borderId="63" xfId="0" applyFont="1" applyBorder="1" applyAlignment="1">
      <alignment horizontal="left" vertical="center"/>
    </xf>
    <xf numFmtId="0" fontId="6" fillId="0" borderId="111" xfId="0" applyFont="1" applyBorder="1" applyAlignment="1">
      <alignment horizontal="left" vertical="center"/>
    </xf>
    <xf numFmtId="0" fontId="12" fillId="4" borderId="44" xfId="0" applyFont="1" applyFill="1" applyBorder="1" applyAlignment="1">
      <alignment horizontal="center"/>
    </xf>
    <xf numFmtId="164" fontId="5" fillId="0" borderId="71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0" xfId="0" applyFont="1" applyBorder="1" applyAlignment="1">
      <alignment wrapText="1"/>
    </xf>
    <xf numFmtId="0" fontId="10" fillId="0" borderId="34" xfId="0" applyFont="1" applyBorder="1" applyAlignment="1">
      <alignment horizontal="center" wrapText="1"/>
    </xf>
    <xf numFmtId="0" fontId="10" fillId="4" borderId="38" xfId="0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95" xfId="0" applyFont="1" applyBorder="1" applyAlignment="1">
      <alignment horizontal="center"/>
    </xf>
    <xf numFmtId="0" fontId="10" fillId="0" borderId="45" xfId="0" applyFont="1" applyBorder="1" applyAlignment="1">
      <alignment horizontal="center" wrapText="1"/>
    </xf>
    <xf numFmtId="0" fontId="10" fillId="4" borderId="49" xfId="0" applyFont="1" applyFill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96" xfId="0" applyFont="1" applyBorder="1" applyAlignment="1">
      <alignment horizontal="center"/>
    </xf>
    <xf numFmtId="0" fontId="10" fillId="0" borderId="49" xfId="0" applyFont="1" applyBorder="1" applyAlignment="1">
      <alignment horizontal="center" wrapText="1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0" fontId="10" fillId="5" borderId="57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30" fillId="7" borderId="67" xfId="0" applyFont="1" applyFill="1" applyBorder="1"/>
    <xf numFmtId="0" fontId="10" fillId="0" borderId="0" xfId="0" applyFont="1" applyAlignment="1">
      <alignment horizontal="center" wrapText="1"/>
    </xf>
    <xf numFmtId="0" fontId="10" fillId="4" borderId="64" xfId="0" applyFont="1" applyFill="1" applyBorder="1" applyAlignment="1">
      <alignment horizontal="center"/>
    </xf>
    <xf numFmtId="0" fontId="10" fillId="5" borderId="64" xfId="0" applyFont="1" applyFill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164" fontId="10" fillId="0" borderId="120" xfId="0" applyNumberFormat="1" applyFont="1" applyBorder="1" applyAlignment="1">
      <alignment horizontal="center"/>
    </xf>
    <xf numFmtId="0" fontId="10" fillId="0" borderId="98" xfId="0" applyFont="1" applyBorder="1" applyAlignment="1">
      <alignment horizontal="center"/>
    </xf>
    <xf numFmtId="0" fontId="10" fillId="5" borderId="39" xfId="0" applyFont="1" applyFill="1" applyBorder="1" applyAlignment="1">
      <alignment horizontal="center"/>
    </xf>
    <xf numFmtId="0" fontId="10" fillId="5" borderId="40" xfId="0" applyFont="1" applyFill="1" applyBorder="1" applyAlignment="1">
      <alignment horizontal="center"/>
    </xf>
    <xf numFmtId="0" fontId="10" fillId="0" borderId="103" xfId="0" applyFont="1" applyBorder="1" applyAlignment="1">
      <alignment horizontal="center"/>
    </xf>
    <xf numFmtId="0" fontId="10" fillId="5" borderId="50" xfId="0" applyFont="1" applyFill="1" applyBorder="1" applyAlignment="1">
      <alignment horizontal="center"/>
    </xf>
    <xf numFmtId="0" fontId="10" fillId="5" borderId="51" xfId="0" applyFont="1" applyFill="1" applyBorder="1" applyAlignment="1">
      <alignment horizontal="center"/>
    </xf>
    <xf numFmtId="0" fontId="10" fillId="0" borderId="104" xfId="0" applyFont="1" applyBorder="1" applyAlignment="1">
      <alignment horizontal="center"/>
    </xf>
    <xf numFmtId="164" fontId="10" fillId="0" borderId="62" xfId="0" applyNumberFormat="1" applyFont="1" applyBorder="1" applyAlignment="1">
      <alignment horizontal="center"/>
    </xf>
    <xf numFmtId="164" fontId="30" fillId="7" borderId="67" xfId="0" applyNumberFormat="1" applyFont="1" applyFill="1" applyBorder="1"/>
    <xf numFmtId="0" fontId="10" fillId="0" borderId="38" xfId="0" applyFont="1" applyBorder="1" applyAlignment="1">
      <alignment horizontal="center" wrapText="1"/>
    </xf>
    <xf numFmtId="164" fontId="10" fillId="0" borderId="73" xfId="0" applyNumberFormat="1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0" fillId="0" borderId="77" xfId="0" applyFont="1" applyBorder="1" applyAlignment="1">
      <alignment horizontal="center" wrapText="1"/>
    </xf>
    <xf numFmtId="0" fontId="10" fillId="4" borderId="78" xfId="0" applyFont="1" applyFill="1" applyBorder="1" applyAlignment="1">
      <alignment horizontal="center"/>
    </xf>
    <xf numFmtId="0" fontId="10" fillId="0" borderId="79" xfId="0" applyFont="1" applyBorder="1" applyAlignment="1">
      <alignment horizontal="center"/>
    </xf>
    <xf numFmtId="164" fontId="30" fillId="7" borderId="70" xfId="0" applyNumberFormat="1" applyFont="1" applyFill="1" applyBorder="1"/>
    <xf numFmtId="0" fontId="7" fillId="7" borderId="67" xfId="0" applyFont="1" applyFill="1" applyBorder="1"/>
    <xf numFmtId="0" fontId="7" fillId="4" borderId="67" xfId="0" applyFont="1" applyFill="1" applyBorder="1" applyAlignment="1">
      <alignment horizontal="center"/>
    </xf>
    <xf numFmtId="0" fontId="7" fillId="7" borderId="67" xfId="0" applyFont="1" applyFill="1" applyBorder="1" applyAlignment="1">
      <alignment horizontal="center"/>
    </xf>
    <xf numFmtId="0" fontId="7" fillId="4" borderId="69" xfId="0" applyFont="1" applyFill="1" applyBorder="1" applyAlignment="1">
      <alignment horizontal="center"/>
    </xf>
    <xf numFmtId="0" fontId="11" fillId="4" borderId="69" xfId="0" applyFont="1" applyFill="1" applyBorder="1" applyAlignment="1">
      <alignment horizontal="center"/>
    </xf>
    <xf numFmtId="0" fontId="11" fillId="7" borderId="67" xfId="0" applyFont="1" applyFill="1" applyBorder="1" applyAlignment="1">
      <alignment horizontal="center"/>
    </xf>
    <xf numFmtId="0" fontId="11" fillId="7" borderId="69" xfId="0" applyFont="1" applyFill="1" applyBorder="1" applyAlignment="1">
      <alignment horizontal="center"/>
    </xf>
    <xf numFmtId="0" fontId="11" fillId="4" borderId="67" xfId="0" applyFont="1" applyFill="1" applyBorder="1" applyAlignment="1">
      <alignment horizontal="center"/>
    </xf>
    <xf numFmtId="0" fontId="7" fillId="7" borderId="83" xfId="0" applyFont="1" applyFill="1" applyBorder="1"/>
    <xf numFmtId="0" fontId="30" fillId="7" borderId="62" xfId="0" applyFont="1" applyFill="1" applyBorder="1"/>
    <xf numFmtId="0" fontId="14" fillId="4" borderId="39" xfId="0" applyFont="1" applyFill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4" fillId="0" borderId="122" xfId="0" applyFont="1" applyBorder="1" applyAlignment="1">
      <alignment horizontal="left" vertical="center"/>
    </xf>
    <xf numFmtId="0" fontId="14" fillId="0" borderId="44" xfId="0" applyFont="1" applyBorder="1" applyAlignment="1">
      <alignment horizontal="right" vertical="center"/>
    </xf>
    <xf numFmtId="0" fontId="14" fillId="4" borderId="50" xfId="0" applyFont="1" applyFill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31" fillId="0" borderId="63" xfId="0" applyFont="1" applyBorder="1" applyAlignment="1">
      <alignment wrapText="1"/>
    </xf>
    <xf numFmtId="0" fontId="16" fillId="0" borderId="63" xfId="0" applyFont="1" applyBorder="1" applyAlignment="1">
      <alignment horizontal="left" vertical="center" wrapText="1"/>
    </xf>
    <xf numFmtId="0" fontId="16" fillId="0" borderId="85" xfId="0" applyFont="1" applyBorder="1" applyAlignment="1">
      <alignment horizontal="left" vertical="center" wrapText="1"/>
    </xf>
    <xf numFmtId="0" fontId="7" fillId="4" borderId="44" xfId="0" applyFont="1" applyFill="1" applyBorder="1"/>
    <xf numFmtId="0" fontId="11" fillId="4" borderId="44" xfId="0" applyFont="1" applyFill="1" applyBorder="1"/>
    <xf numFmtId="0" fontId="11" fillId="0" borderId="44" xfId="0" applyFont="1" applyBorder="1"/>
    <xf numFmtId="0" fontId="7" fillId="0" borderId="63" xfId="0" applyFont="1" applyBorder="1"/>
    <xf numFmtId="0" fontId="18" fillId="0" borderId="123" xfId="0" applyFont="1" applyBorder="1"/>
    <xf numFmtId="0" fontId="14" fillId="0" borderId="44" xfId="0" applyFont="1" applyBorder="1" applyAlignment="1">
      <alignment horizontal="center" vertical="center"/>
    </xf>
    <xf numFmtId="0" fontId="14" fillId="0" borderId="112" xfId="0" applyFont="1" applyBorder="1"/>
    <xf numFmtId="0" fontId="10" fillId="0" borderId="20" xfId="0" applyFont="1" applyBorder="1" applyAlignment="1">
      <alignment horizontal="center" wrapText="1"/>
    </xf>
    <xf numFmtId="0" fontId="10" fillId="4" borderId="44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164" fontId="10" fillId="0" borderId="71" xfId="0" applyNumberFormat="1" applyFont="1" applyBorder="1" applyAlignment="1">
      <alignment horizontal="center"/>
    </xf>
    <xf numFmtId="0" fontId="14" fillId="0" borderId="107" xfId="0" applyFont="1" applyBorder="1" applyAlignment="1">
      <alignment horizontal="center" vertical="center"/>
    </xf>
    <xf numFmtId="0" fontId="10" fillId="0" borderId="33" xfId="0" applyFont="1" applyBorder="1"/>
    <xf numFmtId="0" fontId="10" fillId="0" borderId="44" xfId="0" applyFont="1" applyBorder="1"/>
    <xf numFmtId="0" fontId="2" fillId="0" borderId="48" xfId="0" applyFont="1" applyBorder="1"/>
    <xf numFmtId="0" fontId="10" fillId="5" borderId="124" xfId="0" applyFont="1" applyFill="1" applyBorder="1" applyAlignment="1">
      <alignment wrapText="1"/>
    </xf>
    <xf numFmtId="0" fontId="2" fillId="0" borderId="55" xfId="0" applyFont="1" applyBorder="1"/>
    <xf numFmtId="0" fontId="10" fillId="5" borderId="76" xfId="0" applyFont="1" applyFill="1" applyBorder="1" applyAlignment="1">
      <alignment horizontal="left"/>
    </xf>
    <xf numFmtId="0" fontId="5" fillId="5" borderId="65" xfId="0" applyFont="1" applyFill="1" applyBorder="1" applyAlignment="1">
      <alignment horizontal="center"/>
    </xf>
    <xf numFmtId="0" fontId="5" fillId="5" borderId="63" xfId="0" applyFont="1" applyFill="1" applyBorder="1" applyAlignment="1">
      <alignment horizontal="left" wrapText="1"/>
    </xf>
    <xf numFmtId="0" fontId="5" fillId="5" borderId="35" xfId="0" applyFont="1" applyFill="1" applyBorder="1" applyAlignment="1">
      <alignment horizontal="center"/>
    </xf>
    <xf numFmtId="0" fontId="5" fillId="5" borderId="72" xfId="0" applyFont="1" applyFill="1" applyBorder="1" applyAlignment="1">
      <alignment horizontal="left"/>
    </xf>
    <xf numFmtId="0" fontId="12" fillId="5" borderId="76" xfId="0" applyFont="1" applyFill="1" applyBorder="1" applyAlignment="1">
      <alignment horizontal="left" wrapText="1"/>
    </xf>
    <xf numFmtId="0" fontId="32" fillId="0" borderId="63" xfId="0" applyFont="1" applyBorder="1" applyAlignment="1">
      <alignment wrapText="1"/>
    </xf>
    <xf numFmtId="0" fontId="33" fillId="0" borderId="50" xfId="0" applyFont="1" applyBorder="1"/>
    <xf numFmtId="0" fontId="33" fillId="0" borderId="0" xfId="0" applyFont="1"/>
    <xf numFmtId="0" fontId="6" fillId="5" borderId="33" xfId="0" applyFont="1" applyFill="1" applyBorder="1" applyAlignment="1">
      <alignment horizontal="left" vertical="center"/>
    </xf>
    <xf numFmtId="0" fontId="10" fillId="5" borderId="37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5" borderId="48" xfId="0" applyFont="1" applyFill="1" applyBorder="1" applyAlignment="1">
      <alignment horizontal="center"/>
    </xf>
    <xf numFmtId="0" fontId="10" fillId="0" borderId="53" xfId="0" applyFont="1" applyBorder="1" applyAlignment="1">
      <alignment horizontal="center" wrapText="1"/>
    </xf>
    <xf numFmtId="0" fontId="10" fillId="0" borderId="44" xfId="0" applyFont="1" applyBorder="1" applyAlignment="1">
      <alignment horizontal="left"/>
    </xf>
    <xf numFmtId="0" fontId="10" fillId="4" borderId="53" xfId="0" applyFont="1" applyFill="1" applyBorder="1" applyAlignment="1">
      <alignment horizontal="center"/>
    </xf>
    <xf numFmtId="0" fontId="10" fillId="0" borderId="64" xfId="0" applyFont="1" applyBorder="1" applyAlignment="1">
      <alignment horizontal="center" wrapText="1"/>
    </xf>
    <xf numFmtId="164" fontId="10" fillId="0" borderId="44" xfId="0" applyNumberFormat="1" applyFont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11" fillId="5" borderId="44" xfId="0" applyFont="1" applyFill="1" applyBorder="1" applyAlignment="1">
      <alignment horizontal="left" wrapText="1"/>
    </xf>
    <xf numFmtId="0" fontId="10" fillId="0" borderId="66" xfId="0" applyFont="1" applyBorder="1" applyAlignment="1">
      <alignment horizontal="left"/>
    </xf>
    <xf numFmtId="0" fontId="30" fillId="7" borderId="71" xfId="0" applyFont="1" applyFill="1" applyBorder="1"/>
    <xf numFmtId="0" fontId="14" fillId="0" borderId="73" xfId="0" applyFont="1" applyBorder="1" applyAlignment="1">
      <alignment horizontal="left" vertical="center"/>
    </xf>
    <xf numFmtId="0" fontId="14" fillId="0" borderId="84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90" xfId="0" applyFont="1" applyBorder="1" applyAlignment="1">
      <alignment horizontal="left" vertical="center"/>
    </xf>
    <xf numFmtId="0" fontId="18" fillId="0" borderId="44" xfId="0" applyFont="1" applyBorder="1" applyAlignment="1">
      <alignment horizontal="left"/>
    </xf>
    <xf numFmtId="0" fontId="14" fillId="0" borderId="9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93" xfId="0" applyFont="1" applyBorder="1" applyAlignment="1">
      <alignment horizontal="center" vertical="center"/>
    </xf>
    <xf numFmtId="164" fontId="20" fillId="4" borderId="20" xfId="0" applyNumberFormat="1" applyFont="1" applyFill="1" applyBorder="1" applyAlignment="1">
      <alignment horizontal="center"/>
    </xf>
    <xf numFmtId="164" fontId="30" fillId="7" borderId="60" xfId="0" applyNumberFormat="1" applyFont="1" applyFill="1" applyBorder="1"/>
    <xf numFmtId="0" fontId="10" fillId="0" borderId="66" xfId="0" applyFont="1" applyBorder="1" applyAlignment="1">
      <alignment horizontal="center" wrapText="1"/>
    </xf>
    <xf numFmtId="0" fontId="10" fillId="4" borderId="126" xfId="0" applyFont="1" applyFill="1" applyBorder="1" applyAlignment="1">
      <alignment horizontal="center"/>
    </xf>
    <xf numFmtId="164" fontId="9" fillId="7" borderId="62" xfId="0" applyNumberFormat="1" applyFont="1" applyFill="1" applyBorder="1"/>
    <xf numFmtId="0" fontId="32" fillId="0" borderId="44" xfId="0" applyFont="1" applyBorder="1"/>
    <xf numFmtId="0" fontId="32" fillId="0" borderId="44" xfId="0" applyFont="1" applyBorder="1" applyAlignment="1">
      <alignment wrapText="1"/>
    </xf>
    <xf numFmtId="0" fontId="5" fillId="0" borderId="53" xfId="0" applyFont="1" applyBorder="1" applyAlignment="1">
      <alignment horizontal="center"/>
    </xf>
    <xf numFmtId="0" fontId="5" fillId="0" borderId="125" xfId="0" applyFont="1" applyBorder="1" applyAlignment="1">
      <alignment horizontal="center"/>
    </xf>
    <xf numFmtId="0" fontId="2" fillId="4" borderId="129" xfId="0" applyFont="1" applyFill="1" applyBorder="1"/>
    <xf numFmtId="0" fontId="9" fillId="7" borderId="60" xfId="0" applyFont="1" applyFill="1" applyBorder="1"/>
    <xf numFmtId="0" fontId="0" fillId="5" borderId="66" xfId="0" applyFill="1" applyBorder="1"/>
    <xf numFmtId="0" fontId="7" fillId="0" borderId="44" xfId="0" applyFont="1" applyBorder="1"/>
    <xf numFmtId="0" fontId="10" fillId="0" borderId="46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7" fillId="0" borderId="44" xfId="0" applyFont="1" applyBorder="1"/>
    <xf numFmtId="0" fontId="7" fillId="0" borderId="66" xfId="0" applyFont="1" applyBorder="1"/>
    <xf numFmtId="0" fontId="7" fillId="0" borderId="12" xfId="0" applyFont="1" applyBorder="1"/>
    <xf numFmtId="0" fontId="2" fillId="0" borderId="53" xfId="0" applyFont="1" applyBorder="1"/>
    <xf numFmtId="0" fontId="5" fillId="0" borderId="44" xfId="0" applyFont="1" applyBorder="1" applyAlignment="1">
      <alignment horizontal="center" wrapText="1"/>
    </xf>
    <xf numFmtId="0" fontId="2" fillId="0" borderId="12" xfId="0" applyFont="1" applyBorder="1"/>
    <xf numFmtId="0" fontId="2" fillId="0" borderId="66" xfId="0" applyFont="1" applyBorder="1"/>
    <xf numFmtId="0" fontId="11" fillId="4" borderId="44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7" fillId="0" borderId="35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23" fillId="0" borderId="35" xfId="0" applyFont="1" applyBorder="1" applyAlignment="1">
      <alignment horizontal="left" vertical="center"/>
    </xf>
    <xf numFmtId="0" fontId="23" fillId="0" borderId="46" xfId="0" applyFont="1" applyBorder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0" fontId="23" fillId="0" borderId="50" xfId="0" applyFont="1" applyBorder="1" applyAlignment="1">
      <alignment horizontal="left" vertical="center"/>
    </xf>
    <xf numFmtId="164" fontId="4" fillId="5" borderId="20" xfId="0" applyNumberFormat="1" applyFont="1" applyFill="1" applyBorder="1" applyAlignment="1">
      <alignment horizontal="center"/>
    </xf>
    <xf numFmtId="0" fontId="17" fillId="0" borderId="44" xfId="0" applyFont="1" applyBorder="1"/>
    <xf numFmtId="0" fontId="7" fillId="0" borderId="6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25" fillId="0" borderId="110" xfId="0" applyFont="1" applyBorder="1"/>
    <xf numFmtId="0" fontId="23" fillId="0" borderId="66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8" fillId="0" borderId="66" xfId="0" applyFont="1" applyBorder="1"/>
    <xf numFmtId="0" fontId="6" fillId="0" borderId="44" xfId="0" applyFont="1" applyBorder="1"/>
    <xf numFmtId="0" fontId="6" fillId="0" borderId="123" xfId="0" applyFont="1" applyBorder="1" applyAlignment="1">
      <alignment horizontal="left" vertical="center"/>
    </xf>
    <xf numFmtId="0" fontId="8" fillId="0" borderId="123" xfId="0" applyFont="1" applyBorder="1"/>
    <xf numFmtId="0" fontId="6" fillId="0" borderId="44" xfId="0" applyFont="1" applyBorder="1" applyAlignment="1">
      <alignment horizontal="center" vertical="center"/>
    </xf>
    <xf numFmtId="0" fontId="14" fillId="4" borderId="45" xfId="0" applyFont="1" applyFill="1" applyBorder="1" applyAlignment="1">
      <alignment horizontal="left" vertical="center"/>
    </xf>
    <xf numFmtId="0" fontId="17" fillId="5" borderId="124" xfId="0" applyFont="1" applyFill="1" applyBorder="1" applyAlignment="1">
      <alignment wrapText="1"/>
    </xf>
    <xf numFmtId="0" fontId="2" fillId="0" borderId="53" xfId="0" applyFont="1" applyBorder="1"/>
    <xf numFmtId="0" fontId="19" fillId="0" borderId="33" xfId="0" applyFont="1" applyBorder="1" applyAlignment="1">
      <alignment wrapText="1"/>
    </xf>
    <xf numFmtId="0" fontId="19" fillId="0" borderId="44" xfId="0" applyFont="1" applyBorder="1"/>
    <xf numFmtId="0" fontId="19" fillId="0" borderId="52" xfId="0" applyFont="1" applyBorder="1" applyAlignment="1">
      <alignment wrapText="1"/>
    </xf>
    <xf numFmtId="0" fontId="19" fillId="0" borderId="44" xfId="0" applyFont="1" applyBorder="1" applyAlignment="1">
      <alignment horizontal="left"/>
    </xf>
    <xf numFmtId="0" fontId="7" fillId="0" borderId="66" xfId="0" applyFont="1" applyBorder="1"/>
    <xf numFmtId="0" fontId="7" fillId="7" borderId="69" xfId="0" applyFont="1" applyFill="1" applyBorder="1" applyAlignment="1">
      <alignment horizontal="center"/>
    </xf>
    <xf numFmtId="0" fontId="10" fillId="0" borderId="44" xfId="0" applyFont="1" applyBorder="1" applyAlignment="1">
      <alignment horizontal="center" wrapText="1"/>
    </xf>
    <xf numFmtId="0" fontId="5" fillId="0" borderId="66" xfId="0" applyFont="1" applyBorder="1" applyAlignment="1">
      <alignment horizontal="center" wrapText="1"/>
    </xf>
    <xf numFmtId="0" fontId="2" fillId="7" borderId="81" xfId="0" applyFont="1" applyFill="1" applyBorder="1" applyAlignment="1">
      <alignment horizontal="center"/>
    </xf>
    <xf numFmtId="0" fontId="2" fillId="7" borderId="82" xfId="0" applyFont="1" applyFill="1" applyBorder="1" applyAlignment="1">
      <alignment horizontal="center"/>
    </xf>
    <xf numFmtId="0" fontId="2" fillId="7" borderId="69" xfId="0" applyFont="1" applyFill="1" applyBorder="1" applyAlignment="1">
      <alignment horizontal="center"/>
    </xf>
    <xf numFmtId="0" fontId="2" fillId="0" borderId="66" xfId="0" applyFont="1" applyBorder="1"/>
    <xf numFmtId="0" fontId="10" fillId="0" borderId="134" xfId="0" applyFont="1" applyBorder="1" applyAlignment="1">
      <alignment horizontal="center"/>
    </xf>
    <xf numFmtId="0" fontId="30" fillId="7" borderId="64" xfId="0" applyFont="1" applyFill="1" applyBorder="1"/>
    <xf numFmtId="0" fontId="10" fillId="0" borderId="111" xfId="0" applyFont="1" applyBorder="1" applyAlignment="1">
      <alignment horizontal="center"/>
    </xf>
    <xf numFmtId="0" fontId="10" fillId="0" borderId="109" xfId="0" applyFont="1" applyBorder="1" applyAlignment="1">
      <alignment horizontal="center"/>
    </xf>
    <xf numFmtId="0" fontId="30" fillId="4" borderId="66" xfId="0" applyFont="1" applyFill="1" applyBorder="1" applyAlignment="1">
      <alignment horizontal="center"/>
    </xf>
    <xf numFmtId="0" fontId="30" fillId="5" borderId="66" xfId="0" applyFont="1" applyFill="1" applyBorder="1" applyAlignment="1">
      <alignment horizontal="center"/>
    </xf>
    <xf numFmtId="0" fontId="14" fillId="3" borderId="68" xfId="0" applyFont="1" applyFill="1" applyBorder="1" applyAlignment="1">
      <alignment vertical="center"/>
    </xf>
    <xf numFmtId="0" fontId="10" fillId="5" borderId="66" xfId="0" applyFont="1" applyFill="1" applyBorder="1" applyAlignment="1">
      <alignment horizontal="left" wrapText="1"/>
    </xf>
    <xf numFmtId="164" fontId="2" fillId="0" borderId="70" xfId="0" applyNumberFormat="1" applyFont="1" applyBorder="1"/>
    <xf numFmtId="0" fontId="5" fillId="0" borderId="87" xfId="0" applyFont="1" applyBorder="1" applyAlignment="1">
      <alignment horizontal="center"/>
    </xf>
    <xf numFmtId="0" fontId="9" fillId="7" borderId="70" xfId="0" applyFont="1" applyFill="1" applyBorder="1"/>
    <xf numFmtId="0" fontId="9" fillId="7" borderId="44" xfId="0" applyFont="1" applyFill="1" applyBorder="1"/>
    <xf numFmtId="164" fontId="9" fillId="7" borderId="80" xfId="0" applyNumberFormat="1" applyFont="1" applyFill="1" applyBorder="1"/>
    <xf numFmtId="0" fontId="9" fillId="7" borderId="82" xfId="0" applyFont="1" applyFill="1" applyBorder="1"/>
    <xf numFmtId="164" fontId="34" fillId="7" borderId="67" xfId="0" applyNumberFormat="1" applyFont="1" applyFill="1" applyBorder="1" applyAlignment="1">
      <alignment horizontal="center"/>
    </xf>
    <xf numFmtId="0" fontId="34" fillId="7" borderId="62" xfId="0" applyFont="1" applyFill="1" applyBorder="1" applyAlignment="1">
      <alignment horizontal="right"/>
    </xf>
    <xf numFmtId="1" fontId="20" fillId="4" borderId="20" xfId="0" applyNumberFormat="1" applyFont="1" applyFill="1" applyBorder="1" applyAlignment="1">
      <alignment horizontal="center"/>
    </xf>
    <xf numFmtId="1" fontId="20" fillId="9" borderId="20" xfId="0" applyNumberFormat="1" applyFont="1" applyFill="1" applyBorder="1" applyAlignment="1">
      <alignment horizontal="center"/>
    </xf>
    <xf numFmtId="1" fontId="4" fillId="4" borderId="20" xfId="0" applyNumberFormat="1" applyFont="1" applyFill="1" applyBorder="1" applyAlignment="1">
      <alignment horizontal="center"/>
    </xf>
    <xf numFmtId="1" fontId="4" fillId="9" borderId="119" xfId="0" applyNumberFormat="1" applyFont="1" applyFill="1" applyBorder="1" applyAlignment="1">
      <alignment horizontal="center"/>
    </xf>
    <xf numFmtId="1" fontId="4" fillId="4" borderId="119" xfId="0" applyNumberFormat="1" applyFont="1" applyFill="1" applyBorder="1" applyAlignment="1">
      <alignment horizontal="center"/>
    </xf>
    <xf numFmtId="1" fontId="4" fillId="4" borderId="22" xfId="0" applyNumberFormat="1" applyFont="1" applyFill="1" applyBorder="1" applyAlignment="1">
      <alignment horizontal="center"/>
    </xf>
    <xf numFmtId="1" fontId="4" fillId="4" borderId="115" xfId="0" applyNumberFormat="1" applyFont="1" applyFill="1" applyBorder="1" applyAlignment="1">
      <alignment horizontal="center"/>
    </xf>
    <xf numFmtId="0" fontId="5" fillId="0" borderId="111" xfId="0" applyFont="1" applyBorder="1" applyAlignment="1">
      <alignment horizontal="center"/>
    </xf>
    <xf numFmtId="0" fontId="2" fillId="7" borderId="135" xfId="0" applyFont="1" applyFill="1" applyBorder="1"/>
    <xf numFmtId="0" fontId="9" fillId="4" borderId="66" xfId="0" applyFont="1" applyFill="1" applyBorder="1" applyAlignment="1">
      <alignment horizontal="center"/>
    </xf>
    <xf numFmtId="0" fontId="9" fillId="5" borderId="66" xfId="0" applyFont="1" applyFill="1" applyBorder="1" applyAlignment="1">
      <alignment horizontal="center"/>
    </xf>
    <xf numFmtId="0" fontId="9" fillId="5" borderId="87" xfId="0" applyFont="1" applyFill="1" applyBorder="1" applyAlignment="1">
      <alignment horizontal="center"/>
    </xf>
    <xf numFmtId="164" fontId="34" fillId="7" borderId="62" xfId="0" applyNumberFormat="1" applyFont="1" applyFill="1" applyBorder="1" applyAlignment="1">
      <alignment horizontal="center"/>
    </xf>
    <xf numFmtId="164" fontId="34" fillId="7" borderId="83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left"/>
    </xf>
    <xf numFmtId="0" fontId="12" fillId="4" borderId="66" xfId="0" applyFont="1" applyFill="1" applyBorder="1" applyAlignment="1">
      <alignment horizontal="center"/>
    </xf>
    <xf numFmtId="0" fontId="2" fillId="5" borderId="66" xfId="0" applyFont="1" applyFill="1" applyBorder="1"/>
    <xf numFmtId="1" fontId="4" fillId="10" borderId="20" xfId="0" applyNumberFormat="1" applyFont="1" applyFill="1" applyBorder="1" applyAlignment="1">
      <alignment horizontal="center"/>
    </xf>
    <xf numFmtId="1" fontId="4" fillId="9" borderId="20" xfId="0" applyNumberFormat="1" applyFont="1" applyFill="1" applyBorder="1" applyAlignment="1">
      <alignment horizontal="center"/>
    </xf>
    <xf numFmtId="0" fontId="10" fillId="5" borderId="44" xfId="0" applyFont="1" applyFill="1" applyBorder="1" applyAlignment="1">
      <alignment wrapText="1"/>
    </xf>
    <xf numFmtId="0" fontId="10" fillId="0" borderId="33" xfId="0" applyFont="1" applyBorder="1" applyAlignment="1">
      <alignment wrapText="1"/>
    </xf>
    <xf numFmtId="0" fontId="10" fillId="0" borderId="44" xfId="0" applyFont="1" applyBorder="1" applyAlignment="1">
      <alignment wrapText="1"/>
    </xf>
    <xf numFmtId="0" fontId="18" fillId="12" borderId="136" xfId="0" applyFont="1" applyFill="1" applyBorder="1" applyAlignment="1"/>
    <xf numFmtId="0" fontId="18" fillId="12" borderId="66" xfId="0" applyFont="1" applyFill="1" applyBorder="1" applyAlignment="1"/>
    <xf numFmtId="0" fontId="30" fillId="4" borderId="125" xfId="0" applyFont="1" applyFill="1" applyBorder="1" applyAlignment="1">
      <alignment horizontal="center"/>
    </xf>
    <xf numFmtId="0" fontId="30" fillId="5" borderId="87" xfId="0" applyFont="1" applyFill="1" applyBorder="1" applyAlignment="1">
      <alignment horizontal="center"/>
    </xf>
    <xf numFmtId="0" fontId="10" fillId="0" borderId="126" xfId="0" applyFont="1" applyBorder="1" applyAlignment="1">
      <alignment horizontal="center" wrapText="1"/>
    </xf>
    <xf numFmtId="0" fontId="10" fillId="5" borderId="64" xfId="0" applyFont="1" applyFill="1" applyBorder="1" applyAlignment="1">
      <alignment horizontal="left"/>
    </xf>
    <xf numFmtId="0" fontId="10" fillId="5" borderId="66" xfId="0" applyFont="1" applyFill="1" applyBorder="1" applyAlignment="1">
      <alignment horizontal="left"/>
    </xf>
    <xf numFmtId="164" fontId="35" fillId="7" borderId="67" xfId="0" applyNumberFormat="1" applyFont="1" applyFill="1" applyBorder="1" applyAlignment="1">
      <alignment horizontal="center"/>
    </xf>
    <xf numFmtId="0" fontId="35" fillId="7" borderId="70" xfId="0" applyFont="1" applyFill="1" applyBorder="1" applyAlignment="1">
      <alignment horizontal="center"/>
    </xf>
    <xf numFmtId="0" fontId="15" fillId="5" borderId="66" xfId="0" applyFont="1" applyFill="1" applyBorder="1"/>
    <xf numFmtId="0" fontId="7" fillId="5" borderId="66" xfId="0" applyFont="1" applyFill="1" applyBorder="1"/>
    <xf numFmtId="1" fontId="20" fillId="10" borderId="20" xfId="0" applyNumberFormat="1" applyFont="1" applyFill="1" applyBorder="1" applyAlignment="1">
      <alignment horizontal="center"/>
    </xf>
    <xf numFmtId="0" fontId="2" fillId="7" borderId="66" xfId="0" applyFont="1" applyFill="1" applyBorder="1"/>
    <xf numFmtId="164" fontId="5" fillId="0" borderId="137" xfId="0" applyNumberFormat="1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13" fillId="4" borderId="81" xfId="0" applyFont="1" applyFill="1" applyBorder="1" applyAlignment="1">
      <alignment horizontal="center"/>
    </xf>
    <xf numFmtId="0" fontId="13" fillId="7" borderId="81" xfId="0" applyFont="1" applyFill="1" applyBorder="1" applyAlignment="1">
      <alignment horizontal="center"/>
    </xf>
    <xf numFmtId="164" fontId="5" fillId="0" borderId="128" xfId="0" applyNumberFormat="1" applyFont="1" applyBorder="1" applyAlignment="1">
      <alignment horizontal="center"/>
    </xf>
    <xf numFmtId="1" fontId="4" fillId="11" borderId="20" xfId="0" applyNumberFormat="1" applyFont="1" applyFill="1" applyBorder="1" applyAlignment="1">
      <alignment horizontal="center"/>
    </xf>
    <xf numFmtId="0" fontId="5" fillId="5" borderId="75" xfId="0" applyFont="1" applyFill="1" applyBorder="1" applyAlignment="1">
      <alignment horizontal="left" wrapText="1"/>
    </xf>
    <xf numFmtId="0" fontId="7" fillId="0" borderId="34" xfId="0" applyFont="1" applyBorder="1"/>
    <xf numFmtId="0" fontId="2" fillId="0" borderId="34" xfId="0" applyFont="1" applyBorder="1"/>
    <xf numFmtId="0" fontId="14" fillId="0" borderId="47" xfId="0" applyFont="1" applyBorder="1" applyAlignment="1">
      <alignment horizontal="center" vertical="center"/>
    </xf>
    <xf numFmtId="0" fontId="7" fillId="0" borderId="34" xfId="0" applyFont="1" applyBorder="1"/>
    <xf numFmtId="0" fontId="7" fillId="0" borderId="47" xfId="0" applyFont="1" applyBorder="1"/>
    <xf numFmtId="0" fontId="7" fillId="0" borderId="45" xfId="0" applyFont="1" applyBorder="1"/>
    <xf numFmtId="0" fontId="5" fillId="0" borderId="44" xfId="0" applyFont="1" applyBorder="1" applyAlignment="1">
      <alignment horizontal="center" wrapText="1"/>
    </xf>
    <xf numFmtId="0" fontId="6" fillId="0" borderId="47" xfId="0" applyFont="1" applyBorder="1" applyAlignment="1">
      <alignment horizontal="center" vertical="center"/>
    </xf>
    <xf numFmtId="0" fontId="2" fillId="0" borderId="47" xfId="0" applyFont="1" applyBorder="1"/>
    <xf numFmtId="0" fontId="2" fillId="0" borderId="45" xfId="0" applyFont="1" applyBorder="1"/>
    <xf numFmtId="0" fontId="6" fillId="0" borderId="107" xfId="0" applyFont="1" applyBorder="1" applyAlignment="1">
      <alignment horizontal="left" vertical="center"/>
    </xf>
    <xf numFmtId="0" fontId="14" fillId="0" borderId="138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23" fillId="5" borderId="44" xfId="0" applyFont="1" applyFill="1" applyBorder="1" applyAlignment="1">
      <alignment horizontal="left" vertical="center"/>
    </xf>
    <xf numFmtId="0" fontId="25" fillId="5" borderId="44" xfId="0" applyFont="1" applyFill="1" applyBorder="1" applyAlignment="1">
      <alignment horizontal="left" vertical="center"/>
    </xf>
    <xf numFmtId="0" fontId="14" fillId="0" borderId="107" xfId="0" applyFont="1" applyBorder="1" applyAlignment="1">
      <alignment horizontal="left" vertical="center"/>
    </xf>
    <xf numFmtId="0" fontId="2" fillId="0" borderId="0" xfId="0" applyFont="1" applyBorder="1"/>
    <xf numFmtId="0" fontId="5" fillId="0" borderId="139" xfId="0" applyFont="1" applyBorder="1" applyAlignment="1">
      <alignment horizontal="center"/>
    </xf>
    <xf numFmtId="0" fontId="9" fillId="4" borderId="110" xfId="0" applyFont="1" applyFill="1" applyBorder="1" applyAlignment="1">
      <alignment horizontal="center"/>
    </xf>
    <xf numFmtId="0" fontId="9" fillId="5" borderId="110" xfId="0" applyFont="1" applyFill="1" applyBorder="1" applyAlignment="1">
      <alignment horizontal="center"/>
    </xf>
    <xf numFmtId="0" fontId="9" fillId="5" borderId="140" xfId="0" applyFont="1" applyFill="1" applyBorder="1" applyAlignment="1">
      <alignment horizontal="center"/>
    </xf>
    <xf numFmtId="0" fontId="9" fillId="7" borderId="71" xfId="0" applyFont="1" applyFill="1" applyBorder="1"/>
    <xf numFmtId="0" fontId="9" fillId="7" borderId="141" xfId="0" applyFont="1" applyFill="1" applyBorder="1"/>
    <xf numFmtId="0" fontId="17" fillId="0" borderId="4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0" fillId="8" borderId="44" xfId="0" applyFont="1" applyFill="1" applyBorder="1" applyAlignment="1">
      <alignment horizontal="left" vertical="top" wrapText="1"/>
    </xf>
    <xf numFmtId="0" fontId="10" fillId="8" borderId="44" xfId="0" applyFont="1" applyFill="1" applyBorder="1" applyAlignment="1">
      <alignment horizontal="left" wrapText="1"/>
    </xf>
    <xf numFmtId="0" fontId="11" fillId="8" borderId="44" xfId="0" applyFont="1" applyFill="1" applyBorder="1" applyAlignment="1">
      <alignment horizontal="left" wrapText="1"/>
    </xf>
    <xf numFmtId="0" fontId="36" fillId="4" borderId="81" xfId="0" applyFont="1" applyFill="1" applyBorder="1" applyAlignment="1">
      <alignment horizontal="center"/>
    </xf>
    <xf numFmtId="0" fontId="36" fillId="7" borderId="8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28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29" fillId="0" borderId="7" xfId="0" applyFont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20" fillId="0" borderId="7" xfId="0" applyFont="1" applyBorder="1" applyAlignment="1">
      <alignment horizontal="center" vertical="center"/>
    </xf>
    <xf numFmtId="0" fontId="7" fillId="0" borderId="10" xfId="0" applyFont="1" applyBorder="1"/>
    <xf numFmtId="0" fontId="10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/>
    <xf numFmtId="0" fontId="10" fillId="0" borderId="46" xfId="0" applyFont="1" applyBorder="1" applyAlignment="1">
      <alignment horizontal="center" wrapText="1"/>
    </xf>
    <xf numFmtId="0" fontId="7" fillId="0" borderId="47" xfId="0" applyFont="1" applyBorder="1"/>
    <xf numFmtId="0" fontId="7" fillId="0" borderId="48" xfId="0" applyFont="1" applyBorder="1"/>
    <xf numFmtId="0" fontId="7" fillId="0" borderId="17" xfId="0" applyFont="1" applyBorder="1"/>
    <xf numFmtId="0" fontId="10" fillId="0" borderId="16" xfId="0" applyFont="1" applyBorder="1" applyAlignment="1">
      <alignment horizontal="center" vertical="center" wrapText="1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10" fillId="0" borderId="18" xfId="0" applyFont="1" applyBorder="1" applyAlignment="1">
      <alignment horizontal="center" vertical="center" wrapText="1"/>
    </xf>
    <xf numFmtId="0" fontId="7" fillId="0" borderId="29" xfId="0" applyFont="1" applyBorder="1"/>
    <xf numFmtId="0" fontId="14" fillId="3" borderId="30" xfId="0" applyFont="1" applyFill="1" applyBorder="1" applyAlignment="1">
      <alignment horizontal="left" vertical="center"/>
    </xf>
    <xf numFmtId="0" fontId="7" fillId="0" borderId="31" xfId="0" applyFont="1" applyBorder="1"/>
    <xf numFmtId="0" fontId="7" fillId="0" borderId="32" xfId="0" applyFont="1" applyBorder="1"/>
    <xf numFmtId="0" fontId="10" fillId="0" borderId="35" xfId="0" applyFont="1" applyBorder="1" applyAlignment="1">
      <alignment horizontal="center" wrapText="1"/>
    </xf>
    <xf numFmtId="0" fontId="7" fillId="0" borderId="36" xfId="0" applyFont="1" applyBorder="1"/>
    <xf numFmtId="0" fontId="7" fillId="0" borderId="37" xfId="0" applyFont="1" applyBorder="1"/>
    <xf numFmtId="0" fontId="10" fillId="0" borderId="17" xfId="0" applyFont="1" applyBorder="1" applyAlignment="1">
      <alignment horizontal="center" vertical="center" wrapText="1"/>
    </xf>
    <xf numFmtId="0" fontId="7" fillId="0" borderId="28" xfId="0" applyFont="1" applyBorder="1"/>
    <xf numFmtId="0" fontId="10" fillId="0" borderId="14" xfId="0" applyFont="1" applyBorder="1" applyAlignment="1">
      <alignment horizontal="center" vertical="center"/>
    </xf>
    <xf numFmtId="0" fontId="7" fillId="0" borderId="19" xfId="0" applyFont="1" applyBorder="1"/>
    <xf numFmtId="0" fontId="10" fillId="0" borderId="15" xfId="0" applyFont="1" applyBorder="1" applyAlignment="1">
      <alignment horizontal="center" vertical="center" wrapText="1"/>
    </xf>
    <xf numFmtId="0" fontId="7" fillId="0" borderId="20" xfId="0" applyFont="1" applyBorder="1"/>
    <xf numFmtId="0" fontId="10" fillId="0" borderId="57" xfId="0" applyFont="1" applyBorder="1" applyAlignment="1">
      <alignment horizontal="center" wrapText="1"/>
    </xf>
    <xf numFmtId="0" fontId="7" fillId="0" borderId="58" xfId="0" applyFont="1" applyBorder="1"/>
    <xf numFmtId="0" fontId="7" fillId="0" borderId="55" xfId="0" applyFont="1" applyBorder="1"/>
    <xf numFmtId="0" fontId="10" fillId="0" borderId="44" xfId="0" applyFont="1" applyBorder="1" applyAlignment="1">
      <alignment horizontal="center" wrapText="1"/>
    </xf>
    <xf numFmtId="0" fontId="7" fillId="0" borderId="44" xfId="0" applyFont="1" applyBorder="1"/>
    <xf numFmtId="0" fontId="10" fillId="0" borderId="64" xfId="0" applyFont="1" applyBorder="1" applyAlignment="1">
      <alignment horizontal="center" wrapText="1"/>
    </xf>
    <xf numFmtId="0" fontId="7" fillId="0" borderId="43" xfId="0" applyFont="1" applyBorder="1"/>
    <xf numFmtId="0" fontId="10" fillId="0" borderId="58" xfId="0" applyFont="1" applyBorder="1" applyAlignment="1">
      <alignment horizontal="center" wrapText="1"/>
    </xf>
    <xf numFmtId="0" fontId="10" fillId="0" borderId="55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0" fillId="0" borderId="48" xfId="0" applyFont="1" applyBorder="1" applyAlignment="1">
      <alignment horizontal="center" wrapText="1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66" xfId="0" applyFont="1" applyBorder="1" applyAlignment="1">
      <alignment horizontal="center" wrapText="1"/>
    </xf>
    <xf numFmtId="0" fontId="7" fillId="0" borderId="66" xfId="0" applyFont="1" applyBorder="1"/>
    <xf numFmtId="0" fontId="14" fillId="0" borderId="8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7" fillId="7" borderId="68" xfId="0" applyFont="1" applyFill="1" applyBorder="1" applyAlignment="1">
      <alignment horizontal="center"/>
    </xf>
    <xf numFmtId="0" fontId="7" fillId="7" borderId="69" xfId="0" applyFont="1" applyFill="1" applyBorder="1" applyAlignment="1">
      <alignment horizontal="center"/>
    </xf>
    <xf numFmtId="0" fontId="7" fillId="7" borderId="70" xfId="0" applyFont="1" applyFill="1" applyBorder="1" applyAlignment="1">
      <alignment horizontal="center"/>
    </xf>
    <xf numFmtId="0" fontId="14" fillId="0" borderId="36" xfId="0" applyFont="1" applyBorder="1" applyAlignment="1">
      <alignment horizontal="center" vertical="center"/>
    </xf>
    <xf numFmtId="0" fontId="7" fillId="0" borderId="34" xfId="0" applyFont="1" applyBorder="1"/>
    <xf numFmtId="0" fontId="7" fillId="0" borderId="45" xfId="0" applyFont="1" applyBorder="1"/>
    <xf numFmtId="0" fontId="20" fillId="8" borderId="94" xfId="0" applyFont="1" applyFill="1" applyBorder="1" applyAlignment="1">
      <alignment horizontal="left" vertical="center"/>
    </xf>
    <xf numFmtId="0" fontId="7" fillId="8" borderId="22" xfId="0" applyFont="1" applyFill="1" applyBorder="1"/>
    <xf numFmtId="0" fontId="7" fillId="8" borderId="23" xfId="0" applyFont="1" applyFill="1" applyBorder="1"/>
    <xf numFmtId="0" fontId="18" fillId="6" borderId="44" xfId="0" applyFont="1" applyFill="1" applyBorder="1" applyAlignment="1">
      <alignment horizontal="left"/>
    </xf>
    <xf numFmtId="0" fontId="15" fillId="5" borderId="66" xfId="0" applyFont="1" applyFill="1" applyBorder="1" applyAlignment="1">
      <alignment horizontal="center"/>
    </xf>
    <xf numFmtId="0" fontId="18" fillId="3" borderId="80" xfId="0" applyFont="1" applyFill="1" applyBorder="1" applyAlignment="1">
      <alignment horizontal="left"/>
    </xf>
    <xf numFmtId="0" fontId="18" fillId="3" borderId="81" xfId="0" applyFont="1" applyFill="1" applyBorder="1" applyAlignment="1">
      <alignment horizontal="left"/>
    </xf>
    <xf numFmtId="0" fontId="18" fillId="3" borderId="82" xfId="0" applyFont="1" applyFill="1" applyBorder="1" applyAlignment="1">
      <alignment horizontal="left"/>
    </xf>
    <xf numFmtId="0" fontId="18" fillId="12" borderId="66" xfId="0" applyFont="1" applyFill="1" applyBorder="1" applyAlignment="1">
      <alignment horizontal="center"/>
    </xf>
    <xf numFmtId="0" fontId="14" fillId="0" borderId="88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/>
    </xf>
    <xf numFmtId="0" fontId="7" fillId="0" borderId="92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5" fillId="0" borderId="46" xfId="0" applyFont="1" applyBorder="1" applyAlignment="1">
      <alignment horizontal="center" wrapText="1"/>
    </xf>
    <xf numFmtId="0" fontId="2" fillId="0" borderId="47" xfId="0" applyFont="1" applyBorder="1"/>
    <xf numFmtId="0" fontId="2" fillId="0" borderId="48" xfId="0" applyFont="1" applyBorder="1"/>
    <xf numFmtId="0" fontId="6" fillId="0" borderId="8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0" borderId="7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5" fillId="0" borderId="16" xfId="0" applyFont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5" fillId="0" borderId="101" xfId="0" applyFont="1" applyBorder="1" applyAlignment="1">
      <alignment horizontal="center" wrapText="1"/>
    </xf>
    <xf numFmtId="0" fontId="2" fillId="0" borderId="102" xfId="0" applyFont="1" applyBorder="1"/>
    <xf numFmtId="0" fontId="2" fillId="0" borderId="43" xfId="0" applyFont="1" applyBorder="1"/>
    <xf numFmtId="0" fontId="5" fillId="0" borderId="47" xfId="0" applyFont="1" applyBorder="1" applyAlignment="1">
      <alignment horizontal="center" wrapText="1"/>
    </xf>
    <xf numFmtId="0" fontId="5" fillId="0" borderId="48" xfId="0" applyFont="1" applyBorder="1" applyAlignment="1">
      <alignment horizont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29" xfId="0" applyFont="1" applyBorder="1"/>
    <xf numFmtId="0" fontId="6" fillId="3" borderId="30" xfId="0" applyFont="1" applyFill="1" applyBorder="1" applyAlignment="1">
      <alignment horizontal="left" vertical="center"/>
    </xf>
    <xf numFmtId="0" fontId="2" fillId="0" borderId="31" xfId="0" applyFont="1" applyBorder="1"/>
    <xf numFmtId="0" fontId="2" fillId="0" borderId="32" xfId="0" applyFont="1" applyBorder="1"/>
    <xf numFmtId="0" fontId="5" fillId="0" borderId="35" xfId="0" applyFont="1" applyBorder="1" applyAlignment="1">
      <alignment horizontal="center" wrapText="1"/>
    </xf>
    <xf numFmtId="0" fontId="2" fillId="0" borderId="36" xfId="0" applyFont="1" applyBorder="1"/>
    <xf numFmtId="0" fontId="2" fillId="0" borderId="37" xfId="0" applyFont="1" applyBorder="1"/>
    <xf numFmtId="0" fontId="5" fillId="0" borderId="17" xfId="0" applyFont="1" applyBorder="1" applyAlignment="1">
      <alignment horizontal="center" vertical="center" wrapText="1"/>
    </xf>
    <xf numFmtId="0" fontId="2" fillId="0" borderId="28" xfId="0" applyFont="1" applyBorder="1"/>
    <xf numFmtId="0" fontId="5" fillId="0" borderId="14" xfId="0" applyFont="1" applyBorder="1" applyAlignment="1">
      <alignment horizontal="center" vertical="center"/>
    </xf>
    <xf numFmtId="0" fontId="2" fillId="0" borderId="19" xfId="0" applyFont="1" applyBorder="1"/>
    <xf numFmtId="0" fontId="5" fillId="0" borderId="15" xfId="0" applyFont="1" applyBorder="1" applyAlignment="1">
      <alignment horizontal="center" vertical="center" wrapText="1"/>
    </xf>
    <xf numFmtId="0" fontId="2" fillId="0" borderId="20" xfId="0" applyFont="1" applyBorder="1"/>
    <xf numFmtId="0" fontId="5" fillId="0" borderId="57" xfId="0" applyFont="1" applyBorder="1" applyAlignment="1">
      <alignment horizontal="center" wrapText="1"/>
    </xf>
    <xf numFmtId="0" fontId="2" fillId="0" borderId="58" xfId="0" applyFont="1" applyBorder="1"/>
    <xf numFmtId="0" fontId="2" fillId="0" borderId="55" xfId="0" applyFont="1" applyBorder="1"/>
    <xf numFmtId="0" fontId="8" fillId="3" borderId="68" xfId="0" applyFont="1" applyFill="1" applyBorder="1" applyAlignment="1">
      <alignment horizontal="left"/>
    </xf>
    <xf numFmtId="0" fontId="8" fillId="3" borderId="69" xfId="0" applyFont="1" applyFill="1" applyBorder="1" applyAlignment="1">
      <alignment horizontal="left"/>
    </xf>
    <xf numFmtId="0" fontId="8" fillId="3" borderId="108" xfId="0" applyFont="1" applyFill="1" applyBorder="1" applyAlignment="1">
      <alignment horizontal="left"/>
    </xf>
    <xf numFmtId="0" fontId="6" fillId="0" borderId="36" xfId="0" applyFont="1" applyBorder="1" applyAlignment="1">
      <alignment horizontal="center" vertical="center"/>
    </xf>
    <xf numFmtId="0" fontId="2" fillId="0" borderId="34" xfId="0" applyFont="1" applyBorder="1"/>
    <xf numFmtId="0" fontId="8" fillId="3" borderId="106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5" fillId="0" borderId="102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2" fillId="0" borderId="44" xfId="0" applyFont="1" applyBorder="1"/>
    <xf numFmtId="0" fontId="5" fillId="0" borderId="66" xfId="0" applyFont="1" applyBorder="1" applyAlignment="1">
      <alignment horizontal="center" wrapText="1"/>
    </xf>
    <xf numFmtId="0" fontId="2" fillId="0" borderId="108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6" fillId="0" borderId="58" xfId="0" applyFont="1" applyBorder="1" applyAlignment="1">
      <alignment horizontal="center" vertical="center"/>
    </xf>
    <xf numFmtId="0" fontId="2" fillId="0" borderId="53" xfId="0" applyFont="1" applyBorder="1"/>
    <xf numFmtId="0" fontId="2" fillId="0" borderId="45" xfId="0" applyFont="1" applyBorder="1"/>
    <xf numFmtId="0" fontId="6" fillId="0" borderId="4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/>
    </xf>
    <xf numFmtId="0" fontId="4" fillId="8" borderId="94" xfId="0" applyFont="1" applyFill="1" applyBorder="1" applyAlignment="1">
      <alignment horizontal="left" vertical="center"/>
    </xf>
    <xf numFmtId="0" fontId="2" fillId="8" borderId="22" xfId="0" applyFont="1" applyFill="1" applyBorder="1"/>
    <xf numFmtId="0" fontId="2" fillId="8" borderId="23" xfId="0" applyFont="1" applyFill="1" applyBorder="1"/>
    <xf numFmtId="0" fontId="6" fillId="0" borderId="57" xfId="0" applyFont="1" applyBorder="1" applyAlignment="1">
      <alignment horizontal="center" vertical="center"/>
    </xf>
    <xf numFmtId="0" fontId="8" fillId="3" borderId="70" xfId="0" applyFont="1" applyFill="1" applyBorder="1" applyAlignment="1">
      <alignment horizontal="left"/>
    </xf>
    <xf numFmtId="0" fontId="5" fillId="0" borderId="87" xfId="0" applyFont="1" applyBorder="1" applyAlignment="1">
      <alignment horizontal="center" wrapText="1"/>
    </xf>
    <xf numFmtId="0" fontId="5" fillId="0" borderId="92" xfId="0" applyFont="1" applyBorder="1" applyAlignment="1">
      <alignment horizontal="center" wrapText="1"/>
    </xf>
    <xf numFmtId="0" fontId="5" fillId="0" borderId="125" xfId="0" applyFont="1" applyBorder="1" applyAlignment="1">
      <alignment horizontal="center" wrapText="1"/>
    </xf>
    <xf numFmtId="0" fontId="5" fillId="0" borderId="128" xfId="0" applyFont="1" applyBorder="1" applyAlignment="1">
      <alignment horizontal="center" wrapText="1"/>
    </xf>
    <xf numFmtId="0" fontId="5" fillId="0" borderId="61" xfId="0" applyFont="1" applyBorder="1" applyAlignment="1">
      <alignment horizontal="center" wrapText="1"/>
    </xf>
    <xf numFmtId="0" fontId="5" fillId="0" borderId="127" xfId="0" applyFont="1" applyBorder="1" applyAlignment="1">
      <alignment horizontal="center" wrapText="1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8" fillId="12" borderId="66" xfId="0" applyFont="1" applyFill="1" applyBorder="1" applyAlignment="1">
      <alignment horizontal="left"/>
    </xf>
    <xf numFmtId="0" fontId="8" fillId="6" borderId="68" xfId="0" applyFont="1" applyFill="1" applyBorder="1" applyAlignment="1">
      <alignment horizontal="left"/>
    </xf>
    <xf numFmtId="0" fontId="8" fillId="6" borderId="69" xfId="0" applyFont="1" applyFill="1" applyBorder="1" applyAlignment="1">
      <alignment horizontal="left"/>
    </xf>
    <xf numFmtId="0" fontId="8" fillId="6" borderId="70" xfId="0" applyFont="1" applyFill="1" applyBorder="1" applyAlignment="1">
      <alignment horizontal="left"/>
    </xf>
    <xf numFmtId="0" fontId="4" fillId="8" borderId="116" xfId="0" applyFont="1" applyFill="1" applyBorder="1" applyAlignment="1">
      <alignment horizontal="left" vertical="center"/>
    </xf>
    <xf numFmtId="0" fontId="2" fillId="8" borderId="117" xfId="0" applyFont="1" applyFill="1" applyBorder="1"/>
    <xf numFmtId="0" fontId="2" fillId="8" borderId="118" xfId="0" applyFont="1" applyFill="1" applyBorder="1"/>
    <xf numFmtId="0" fontId="5" fillId="0" borderId="113" xfId="0" applyFont="1" applyBorder="1" applyAlignment="1">
      <alignment horizontal="center" wrapText="1"/>
    </xf>
    <xf numFmtId="0" fontId="2" fillId="0" borderId="114" xfId="0" applyFont="1" applyBorder="1"/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2" fillId="0" borderId="66" xfId="0" applyFont="1" applyBorder="1"/>
    <xf numFmtId="0" fontId="2" fillId="5" borderId="66" xfId="0" applyFont="1" applyFill="1" applyBorder="1" applyAlignment="1">
      <alignment horizontal="center"/>
    </xf>
    <xf numFmtId="0" fontId="2" fillId="7" borderId="68" xfId="0" applyFont="1" applyFill="1" applyBorder="1" applyAlignment="1">
      <alignment horizontal="center"/>
    </xf>
    <xf numFmtId="0" fontId="2" fillId="7" borderId="69" xfId="0" applyFont="1" applyFill="1" applyBorder="1" applyAlignment="1">
      <alignment horizontal="center"/>
    </xf>
    <xf numFmtId="0" fontId="2" fillId="7" borderId="70" xfId="0" applyFont="1" applyFill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wrapText="1"/>
    </xf>
    <xf numFmtId="0" fontId="5" fillId="0" borderId="130" xfId="0" applyFont="1" applyBorder="1" applyAlignment="1">
      <alignment horizontal="center" wrapText="1"/>
    </xf>
    <xf numFmtId="0" fontId="5" fillId="0" borderId="131" xfId="0" applyFont="1" applyBorder="1" applyAlignment="1">
      <alignment horizontal="center" wrapText="1"/>
    </xf>
    <xf numFmtId="0" fontId="14" fillId="0" borderId="63" xfId="0" applyFont="1" applyBorder="1" applyAlignment="1">
      <alignment horizontal="center" vertical="center"/>
    </xf>
    <xf numFmtId="0" fontId="14" fillId="0" borderId="130" xfId="0" applyFont="1" applyBorder="1" applyAlignment="1">
      <alignment horizontal="center" vertical="center"/>
    </xf>
    <xf numFmtId="0" fontId="14" fillId="0" borderId="131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wrapText="1"/>
    </xf>
    <xf numFmtId="0" fontId="7" fillId="0" borderId="114" xfId="0" applyFont="1" applyBorder="1"/>
    <xf numFmtId="0" fontId="20" fillId="8" borderId="116" xfId="0" applyFont="1" applyFill="1" applyBorder="1" applyAlignment="1">
      <alignment horizontal="left" vertical="center"/>
    </xf>
    <xf numFmtId="0" fontId="7" fillId="8" borderId="117" xfId="0" applyFont="1" applyFill="1" applyBorder="1"/>
    <xf numFmtId="0" fontId="7" fillId="8" borderId="118" xfId="0" applyFont="1" applyFill="1" applyBorder="1"/>
    <xf numFmtId="0" fontId="14" fillId="0" borderId="58" xfId="0" applyFont="1" applyBorder="1" applyAlignment="1">
      <alignment horizontal="center" vertical="center"/>
    </xf>
    <xf numFmtId="0" fontId="7" fillId="0" borderId="53" xfId="0" applyFont="1" applyBorder="1"/>
    <xf numFmtId="0" fontId="7" fillId="5" borderId="66" xfId="0" applyFont="1" applyFill="1" applyBorder="1" applyAlignment="1">
      <alignment horizontal="center"/>
    </xf>
    <xf numFmtId="0" fontId="14" fillId="3" borderId="68" xfId="0" applyFont="1" applyFill="1" applyBorder="1" applyAlignment="1">
      <alignment horizontal="left" vertical="center"/>
    </xf>
    <xf numFmtId="0" fontId="14" fillId="3" borderId="69" xfId="0" applyFont="1" applyFill="1" applyBorder="1" applyAlignment="1">
      <alignment horizontal="left" vertical="center"/>
    </xf>
    <xf numFmtId="0" fontId="14" fillId="3" borderId="70" xfId="0" applyFont="1" applyFill="1" applyBorder="1" applyAlignment="1">
      <alignment horizontal="left" vertical="center"/>
    </xf>
    <xf numFmtId="0" fontId="14" fillId="0" borderId="45" xfId="0" applyFont="1" applyBorder="1" applyAlignment="1">
      <alignment horizontal="center" vertical="center"/>
    </xf>
    <xf numFmtId="0" fontId="18" fillId="3" borderId="68" xfId="0" applyFont="1" applyFill="1" applyBorder="1" applyAlignment="1">
      <alignment horizontal="left"/>
    </xf>
    <xf numFmtId="0" fontId="18" fillId="3" borderId="69" xfId="0" applyFont="1" applyFill="1" applyBorder="1" applyAlignment="1">
      <alignment horizontal="left"/>
    </xf>
    <xf numFmtId="0" fontId="18" fillId="3" borderId="70" xfId="0" applyFont="1" applyFill="1" applyBorder="1" applyAlignment="1">
      <alignment horizontal="left"/>
    </xf>
    <xf numFmtId="0" fontId="10" fillId="0" borderId="57" xfId="0" applyFont="1" applyBorder="1" applyAlignment="1">
      <alignment horizontal="center" vertical="top" wrapText="1"/>
    </xf>
    <xf numFmtId="0" fontId="10" fillId="0" borderId="58" xfId="0" applyFont="1" applyBorder="1" applyAlignment="1">
      <alignment horizontal="center" vertical="top" wrapText="1"/>
    </xf>
    <xf numFmtId="0" fontId="10" fillId="0" borderId="55" xfId="0" applyFont="1" applyBorder="1" applyAlignment="1">
      <alignment horizontal="center" vertical="top" wrapText="1"/>
    </xf>
    <xf numFmtId="0" fontId="18" fillId="6" borderId="68" xfId="0" applyFont="1" applyFill="1" applyBorder="1" applyAlignment="1">
      <alignment horizontal="left"/>
    </xf>
    <xf numFmtId="0" fontId="18" fillId="6" borderId="69" xfId="0" applyFont="1" applyFill="1" applyBorder="1" applyAlignment="1">
      <alignment horizontal="left"/>
    </xf>
    <xf numFmtId="0" fontId="18" fillId="6" borderId="70" xfId="0" applyFont="1" applyFill="1" applyBorder="1" applyAlignment="1">
      <alignment horizontal="left"/>
    </xf>
    <xf numFmtId="0" fontId="18" fillId="12" borderId="87" xfId="0" applyFont="1" applyFill="1" applyBorder="1" applyAlignment="1">
      <alignment horizontal="center"/>
    </xf>
    <xf numFmtId="0" fontId="18" fillId="12" borderId="92" xfId="0" applyFont="1" applyFill="1" applyBorder="1" applyAlignment="1">
      <alignment horizontal="center"/>
    </xf>
    <xf numFmtId="0" fontId="18" fillId="12" borderId="125" xfId="0" applyFont="1" applyFill="1" applyBorder="1" applyAlignment="1">
      <alignment horizontal="center"/>
    </xf>
    <xf numFmtId="0" fontId="18" fillId="0" borderId="106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132" xfId="0" applyFont="1" applyBorder="1" applyAlignment="1">
      <alignment horizontal="left"/>
    </xf>
    <xf numFmtId="0" fontId="14" fillId="0" borderId="133" xfId="0" applyFont="1" applyBorder="1" applyAlignment="1">
      <alignment horizontal="center" vertical="center"/>
    </xf>
    <xf numFmtId="0" fontId="8" fillId="12" borderId="6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5" fillId="0" borderId="46" xfId="0" applyFont="1" applyBorder="1" applyAlignment="1">
      <alignment horizontal="left" wrapText="1"/>
    </xf>
    <xf numFmtId="0" fontId="2" fillId="0" borderId="47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6" fillId="3" borderId="80" xfId="0" applyFont="1" applyFill="1" applyBorder="1" applyAlignment="1">
      <alignment horizontal="left" vertical="center"/>
    </xf>
    <xf numFmtId="0" fontId="6" fillId="3" borderId="8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4"/>
  <sheetViews>
    <sheetView tabSelected="1" topLeftCell="A94" zoomScale="80" zoomScaleNormal="80" workbookViewId="0">
      <selection activeCell="AH21" sqref="AH21"/>
    </sheetView>
  </sheetViews>
  <sheetFormatPr defaultRowHeight="15"/>
  <cols>
    <col min="1" max="1" width="42.85546875" customWidth="1"/>
    <col min="5" max="5" width="4.85546875" customWidth="1"/>
    <col min="6" max="6" width="6" hidden="1" customWidth="1"/>
    <col min="7" max="7" width="7" customWidth="1"/>
    <col min="8" max="8" width="6.85546875" customWidth="1"/>
    <col min="9" max="9" width="7.5703125" customWidth="1"/>
    <col min="10" max="10" width="8.28515625" customWidth="1"/>
    <col min="11" max="11" width="7.5703125" customWidth="1"/>
    <col min="12" max="12" width="8.140625" customWidth="1"/>
    <col min="13" max="13" width="7.85546875" customWidth="1"/>
    <col min="14" max="15" width="7" customWidth="1"/>
    <col min="16" max="16" width="7.140625" customWidth="1"/>
    <col min="17" max="17" width="6.5703125" customWidth="1"/>
    <col min="18" max="18" width="7.85546875" customWidth="1"/>
    <col min="19" max="19" width="8.140625" customWidth="1"/>
    <col min="20" max="20" width="6.7109375" customWidth="1"/>
    <col min="21" max="21" width="7.5703125" customWidth="1"/>
    <col min="22" max="22" width="9" customWidth="1"/>
    <col min="23" max="23" width="7.5703125" customWidth="1"/>
    <col min="24" max="24" width="7.7109375" customWidth="1"/>
    <col min="25" max="25" width="7.42578125" customWidth="1"/>
    <col min="26" max="26" width="8" customWidth="1"/>
    <col min="27" max="27" width="6.85546875" customWidth="1"/>
    <col min="28" max="28" width="6.42578125" customWidth="1"/>
    <col min="29" max="29" width="7.42578125" customWidth="1"/>
    <col min="30" max="30" width="8.5703125" customWidth="1"/>
    <col min="31" max="31" width="11.140625" customWidth="1"/>
    <col min="32" max="32" width="9.42578125" customWidth="1"/>
  </cols>
  <sheetData>
    <row r="1" spans="1:32" ht="15.75" thickTop="1">
      <c r="A1" s="480" t="s">
        <v>146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2"/>
    </row>
    <row r="2" spans="1:32" ht="15.75" thickBot="1">
      <c r="A2" s="483" t="s">
        <v>81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5"/>
    </row>
    <row r="3" spans="1:32" ht="15.75" thickBot="1">
      <c r="A3" s="486" t="s">
        <v>140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8"/>
    </row>
    <row r="4" spans="1:32" ht="15.75" thickBot="1">
      <c r="A4" s="489" t="s">
        <v>1</v>
      </c>
      <c r="B4" s="487"/>
      <c r="C4" s="487"/>
      <c r="D4" s="487"/>
      <c r="E4" s="487"/>
      <c r="F4" s="490"/>
      <c r="G4" s="491" t="s">
        <v>2</v>
      </c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202"/>
      <c r="Z4" s="202"/>
      <c r="AA4" s="202"/>
      <c r="AB4" s="202"/>
      <c r="AC4" s="202"/>
      <c r="AD4" s="202"/>
      <c r="AE4" s="491"/>
      <c r="AF4" s="493"/>
    </row>
    <row r="5" spans="1:32" ht="15.75" thickBot="1">
      <c r="A5" s="512" t="s">
        <v>3</v>
      </c>
      <c r="B5" s="514" t="s">
        <v>4</v>
      </c>
      <c r="C5" s="498" t="s">
        <v>5</v>
      </c>
      <c r="D5" s="492"/>
      <c r="E5" s="492"/>
      <c r="F5" s="497"/>
      <c r="G5" s="491" t="s">
        <v>84</v>
      </c>
      <c r="H5" s="492"/>
      <c r="I5" s="497"/>
      <c r="J5" s="491" t="s">
        <v>85</v>
      </c>
      <c r="K5" s="492"/>
      <c r="L5" s="497"/>
      <c r="M5" s="491" t="s">
        <v>86</v>
      </c>
      <c r="N5" s="492"/>
      <c r="O5" s="497"/>
      <c r="P5" s="491" t="s">
        <v>87</v>
      </c>
      <c r="Q5" s="492"/>
      <c r="R5" s="497"/>
      <c r="S5" s="491" t="s">
        <v>88</v>
      </c>
      <c r="T5" s="492"/>
      <c r="U5" s="497"/>
      <c r="V5" s="491" t="s">
        <v>89</v>
      </c>
      <c r="W5" s="492"/>
      <c r="X5" s="497"/>
      <c r="Y5" s="491">
        <v>7</v>
      </c>
      <c r="Z5" s="492"/>
      <c r="AA5" s="497"/>
      <c r="AB5" s="491">
        <v>8</v>
      </c>
      <c r="AC5" s="492"/>
      <c r="AD5" s="497"/>
      <c r="AE5" s="510" t="s">
        <v>12</v>
      </c>
      <c r="AF5" s="502" t="s">
        <v>13</v>
      </c>
    </row>
    <row r="6" spans="1:32" ht="15.75" thickBot="1">
      <c r="A6" s="513"/>
      <c r="B6" s="515"/>
      <c r="C6" s="499"/>
      <c r="D6" s="500"/>
      <c r="E6" s="500"/>
      <c r="F6" s="501"/>
      <c r="G6" s="203" t="s">
        <v>14</v>
      </c>
      <c r="H6" s="204" t="s">
        <v>15</v>
      </c>
      <c r="I6" s="202" t="s">
        <v>16</v>
      </c>
      <c r="J6" s="203" t="s">
        <v>14</v>
      </c>
      <c r="K6" s="204" t="s">
        <v>15</v>
      </c>
      <c r="L6" s="202" t="s">
        <v>16</v>
      </c>
      <c r="M6" s="203" t="s">
        <v>14</v>
      </c>
      <c r="N6" s="204" t="s">
        <v>15</v>
      </c>
      <c r="O6" s="202" t="s">
        <v>16</v>
      </c>
      <c r="P6" s="203" t="s">
        <v>14</v>
      </c>
      <c r="Q6" s="204" t="s">
        <v>15</v>
      </c>
      <c r="R6" s="202" t="s">
        <v>16</v>
      </c>
      <c r="S6" s="203" t="s">
        <v>14</v>
      </c>
      <c r="T6" s="204" t="s">
        <v>15</v>
      </c>
      <c r="U6" s="202" t="s">
        <v>16</v>
      </c>
      <c r="V6" s="203" t="s">
        <v>14</v>
      </c>
      <c r="W6" s="204" t="s">
        <v>15</v>
      </c>
      <c r="X6" s="202" t="s">
        <v>16</v>
      </c>
      <c r="Y6" s="205" t="s">
        <v>14</v>
      </c>
      <c r="Z6" s="206" t="s">
        <v>15</v>
      </c>
      <c r="AA6" s="207" t="s">
        <v>16</v>
      </c>
      <c r="AB6" s="205" t="s">
        <v>14</v>
      </c>
      <c r="AC6" s="206" t="s">
        <v>15</v>
      </c>
      <c r="AD6" s="207" t="s">
        <v>16</v>
      </c>
      <c r="AE6" s="511"/>
      <c r="AF6" s="503"/>
    </row>
    <row r="7" spans="1:32" ht="16.5" thickTop="1" thickBot="1">
      <c r="A7" s="504" t="s">
        <v>17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6"/>
    </row>
    <row r="8" spans="1:32" ht="32.25" customHeight="1">
      <c r="A8" s="379" t="s">
        <v>18</v>
      </c>
      <c r="B8" s="209"/>
      <c r="C8" s="507"/>
      <c r="D8" s="508"/>
      <c r="E8" s="508"/>
      <c r="F8" s="509"/>
      <c r="G8" s="210">
        <v>12</v>
      </c>
      <c r="H8" s="245">
        <v>30</v>
      </c>
      <c r="I8" s="308">
        <v>270</v>
      </c>
      <c r="J8" s="210">
        <v>10</v>
      </c>
      <c r="K8" s="211">
        <v>30</v>
      </c>
      <c r="L8" s="211">
        <v>220</v>
      </c>
      <c r="M8" s="210">
        <v>10</v>
      </c>
      <c r="N8" s="211">
        <v>30</v>
      </c>
      <c r="O8" s="212">
        <v>220</v>
      </c>
      <c r="P8" s="210">
        <v>14</v>
      </c>
      <c r="Q8" s="211">
        <v>30</v>
      </c>
      <c r="R8" s="213">
        <v>320</v>
      </c>
      <c r="S8" s="210">
        <v>14</v>
      </c>
      <c r="T8" s="211">
        <v>30</v>
      </c>
      <c r="U8" s="212">
        <v>320</v>
      </c>
      <c r="V8" s="210">
        <v>14</v>
      </c>
      <c r="W8" s="211">
        <v>30</v>
      </c>
      <c r="X8" s="214">
        <v>320</v>
      </c>
      <c r="Y8" s="215">
        <v>14</v>
      </c>
      <c r="Z8" s="211">
        <v>45</v>
      </c>
      <c r="AA8" s="211">
        <v>305</v>
      </c>
      <c r="AB8" s="216">
        <v>16</v>
      </c>
      <c r="AC8" s="211">
        <v>45</v>
      </c>
      <c r="AD8" s="217">
        <v>355</v>
      </c>
      <c r="AE8" s="309">
        <f t="shared" ref="AE8:AE13" si="0">SUM(H8,I8,K8,L8,N8,O8,Q8,R8,T8,U8,W8,X8,Z8,AA8,AC8,AD8)</f>
        <v>2600</v>
      </c>
      <c r="AF8" s="310">
        <f>SUM(G8,J8,M8,P8,S8,V8,Y8,AB8)</f>
        <v>104</v>
      </c>
    </row>
    <row r="9" spans="1:32" ht="15.75">
      <c r="A9" s="380" t="s">
        <v>19</v>
      </c>
      <c r="B9" s="219"/>
      <c r="C9" s="494"/>
      <c r="D9" s="495"/>
      <c r="E9" s="495"/>
      <c r="F9" s="496"/>
      <c r="G9" s="220"/>
      <c r="H9" s="245"/>
      <c r="I9" s="311"/>
      <c r="J9" s="220">
        <v>2</v>
      </c>
      <c r="K9" s="248">
        <v>30</v>
      </c>
      <c r="L9" s="248">
        <v>35</v>
      </c>
      <c r="M9" s="220">
        <v>3</v>
      </c>
      <c r="N9" s="222">
        <v>30</v>
      </c>
      <c r="O9" s="221">
        <v>45</v>
      </c>
      <c r="P9" s="220">
        <v>3</v>
      </c>
      <c r="Q9" s="222">
        <v>30</v>
      </c>
      <c r="R9" s="223">
        <v>45</v>
      </c>
      <c r="S9" s="220">
        <v>3</v>
      </c>
      <c r="T9" s="222">
        <v>30</v>
      </c>
      <c r="U9" s="221">
        <v>45</v>
      </c>
      <c r="V9" s="220">
        <v>3</v>
      </c>
      <c r="W9" s="222">
        <v>30</v>
      </c>
      <c r="X9" s="222">
        <v>45</v>
      </c>
      <c r="Y9" s="224">
        <v>3</v>
      </c>
      <c r="Z9" s="222">
        <v>30</v>
      </c>
      <c r="AA9" s="222">
        <v>45</v>
      </c>
      <c r="AB9" s="224"/>
      <c r="AC9" s="222"/>
      <c r="AD9" s="225"/>
      <c r="AE9" s="289">
        <f t="shared" si="0"/>
        <v>440</v>
      </c>
      <c r="AF9" s="221">
        <f>SUM(G9,J9,M9,P9,S9,V9,Y9,AB9)</f>
        <v>17</v>
      </c>
    </row>
    <row r="10" spans="1:32" ht="16.5" customHeight="1">
      <c r="A10" s="381" t="s">
        <v>20</v>
      </c>
      <c r="B10" s="219"/>
      <c r="C10" s="494"/>
      <c r="D10" s="495"/>
      <c r="E10" s="495"/>
      <c r="F10" s="496"/>
      <c r="G10" s="220"/>
      <c r="H10" s="211"/>
      <c r="I10" s="221"/>
      <c r="J10" s="220">
        <v>3</v>
      </c>
      <c r="K10" s="248">
        <v>15</v>
      </c>
      <c r="L10" s="248">
        <v>60</v>
      </c>
      <c r="M10" s="220">
        <v>3</v>
      </c>
      <c r="N10" s="248">
        <v>30</v>
      </c>
      <c r="O10" s="311">
        <v>45</v>
      </c>
      <c r="P10" s="220">
        <v>3</v>
      </c>
      <c r="Q10" s="248">
        <v>30</v>
      </c>
      <c r="R10" s="249">
        <v>45</v>
      </c>
      <c r="S10" s="220">
        <v>3</v>
      </c>
      <c r="T10" s="222">
        <v>30</v>
      </c>
      <c r="U10" s="221">
        <v>45</v>
      </c>
      <c r="V10" s="220">
        <v>3</v>
      </c>
      <c r="W10" s="222">
        <v>30</v>
      </c>
      <c r="X10" s="222">
        <v>45</v>
      </c>
      <c r="Y10" s="224">
        <v>3</v>
      </c>
      <c r="Z10" s="222">
        <v>30</v>
      </c>
      <c r="AA10" s="222">
        <v>45</v>
      </c>
      <c r="AB10" s="224"/>
      <c r="AC10" s="222"/>
      <c r="AD10" s="225"/>
      <c r="AE10" s="289">
        <f t="shared" si="0"/>
        <v>450</v>
      </c>
      <c r="AF10" s="221">
        <f>SUM(G10,J10,M10,P10,S10,V10,Y10,AB10)</f>
        <v>18</v>
      </c>
    </row>
    <row r="11" spans="1:32" ht="15.75">
      <c r="A11" s="380" t="s">
        <v>21</v>
      </c>
      <c r="B11" s="219"/>
      <c r="C11" s="494"/>
      <c r="D11" s="495"/>
      <c r="E11" s="495"/>
      <c r="F11" s="496"/>
      <c r="G11" s="220"/>
      <c r="H11" s="211"/>
      <c r="I11" s="221"/>
      <c r="J11" s="220"/>
      <c r="K11" s="222"/>
      <c r="L11" s="222"/>
      <c r="M11" s="220"/>
      <c r="N11" s="222"/>
      <c r="O11" s="221"/>
      <c r="P11" s="220">
        <v>2</v>
      </c>
      <c r="Q11" s="222">
        <v>15</v>
      </c>
      <c r="R11" s="223">
        <v>35</v>
      </c>
      <c r="S11" s="220">
        <v>2</v>
      </c>
      <c r="T11" s="222">
        <v>15</v>
      </c>
      <c r="U11" s="221">
        <v>35</v>
      </c>
      <c r="V11" s="220"/>
      <c r="W11" s="222"/>
      <c r="X11" s="222"/>
      <c r="Y11" s="224"/>
      <c r="Z11" s="222"/>
      <c r="AA11" s="222"/>
      <c r="AB11" s="224"/>
      <c r="AC11" s="222"/>
      <c r="AD11" s="225"/>
      <c r="AE11" s="289">
        <f t="shared" si="0"/>
        <v>100</v>
      </c>
      <c r="AF11" s="221">
        <f>SUM(G11,J11,M11,P11,S11,V11,Y11,AB11)</f>
        <v>4</v>
      </c>
    </row>
    <row r="12" spans="1:32" ht="15.75">
      <c r="A12" s="382" t="s">
        <v>22</v>
      </c>
      <c r="B12" s="312"/>
      <c r="C12" s="494"/>
      <c r="D12" s="495"/>
      <c r="E12" s="495"/>
      <c r="F12" s="496"/>
      <c r="G12" s="228">
        <v>1</v>
      </c>
      <c r="H12" s="211">
        <v>7</v>
      </c>
      <c r="I12" s="229">
        <v>18</v>
      </c>
      <c r="J12" s="228">
        <v>1</v>
      </c>
      <c r="K12" s="230">
        <v>7</v>
      </c>
      <c r="L12" s="230">
        <v>18</v>
      </c>
      <c r="M12" s="228">
        <v>1</v>
      </c>
      <c r="N12" s="230">
        <v>7</v>
      </c>
      <c r="O12" s="229">
        <v>18</v>
      </c>
      <c r="P12" s="228">
        <v>1</v>
      </c>
      <c r="Q12" s="230">
        <v>7</v>
      </c>
      <c r="R12" s="231">
        <v>18</v>
      </c>
      <c r="S12" s="228">
        <v>1</v>
      </c>
      <c r="T12" s="230">
        <v>7</v>
      </c>
      <c r="U12" s="229">
        <v>18</v>
      </c>
      <c r="V12" s="228">
        <v>1</v>
      </c>
      <c r="W12" s="230">
        <v>7</v>
      </c>
      <c r="X12" s="230">
        <v>18</v>
      </c>
      <c r="Y12" s="224">
        <v>1</v>
      </c>
      <c r="Z12" s="222">
        <v>7</v>
      </c>
      <c r="AA12" s="222">
        <v>18</v>
      </c>
      <c r="AB12" s="224">
        <v>1</v>
      </c>
      <c r="AC12" s="222">
        <v>7</v>
      </c>
      <c r="AD12" s="225">
        <v>18</v>
      </c>
      <c r="AE12" s="289">
        <f t="shared" si="0"/>
        <v>200</v>
      </c>
      <c r="AF12" s="229">
        <f>SUM(G12,J12,M12,P12,S12,V12,Y12,AB12)</f>
        <v>8</v>
      </c>
    </row>
    <row r="13" spans="1:32">
      <c r="A13" s="313" t="s">
        <v>27</v>
      </c>
      <c r="B13" s="312"/>
      <c r="C13" s="516"/>
      <c r="D13" s="517"/>
      <c r="E13" s="517"/>
      <c r="F13" s="518"/>
      <c r="G13" s="228"/>
      <c r="H13" s="211"/>
      <c r="I13" s="229"/>
      <c r="J13" s="228">
        <v>3</v>
      </c>
      <c r="K13" s="230">
        <v>30</v>
      </c>
      <c r="L13" s="230">
        <v>20</v>
      </c>
      <c r="M13" s="228">
        <v>2</v>
      </c>
      <c r="N13" s="230">
        <v>30</v>
      </c>
      <c r="O13" s="229">
        <v>20</v>
      </c>
      <c r="P13" s="228"/>
      <c r="Q13" s="230"/>
      <c r="R13" s="231"/>
      <c r="S13" s="228"/>
      <c r="T13" s="230"/>
      <c r="U13" s="229"/>
      <c r="V13" s="228"/>
      <c r="W13" s="230"/>
      <c r="X13" s="230"/>
      <c r="Y13" s="224"/>
      <c r="Z13" s="222"/>
      <c r="AA13" s="222"/>
      <c r="AB13" s="224"/>
      <c r="AC13" s="222"/>
      <c r="AD13" s="225"/>
      <c r="AE13" s="289">
        <f t="shared" si="0"/>
        <v>100</v>
      </c>
      <c r="AF13" s="229">
        <f t="shared" ref="AF13" si="1">SUM(G13,J13,M13,P13,S13,V13,Y13,AB13)</f>
        <v>5</v>
      </c>
    </row>
    <row r="14" spans="1:32">
      <c r="A14" s="319"/>
      <c r="B14" s="334"/>
      <c r="C14" s="519"/>
      <c r="D14" s="520"/>
      <c r="E14" s="520"/>
      <c r="F14" s="520"/>
      <c r="G14" s="288"/>
      <c r="H14" s="394"/>
      <c r="I14" s="229"/>
      <c r="J14" s="228"/>
      <c r="K14" s="230"/>
      <c r="L14" s="230"/>
      <c r="M14" s="228"/>
      <c r="N14" s="230"/>
      <c r="O14" s="229"/>
      <c r="P14" s="228"/>
      <c r="Q14" s="230"/>
      <c r="R14" s="231"/>
      <c r="S14" s="228"/>
      <c r="T14" s="230"/>
      <c r="U14" s="229"/>
      <c r="V14" s="228"/>
      <c r="W14" s="230"/>
      <c r="X14" s="230"/>
      <c r="Y14" s="235"/>
      <c r="Z14" s="230"/>
      <c r="AA14" s="230"/>
      <c r="AB14" s="235"/>
      <c r="AC14" s="230"/>
      <c r="AD14" s="236"/>
      <c r="AE14" s="391">
        <f t="shared" ref="AE14" si="2">SUM(H14,I14,K14,L14,N14,O14,Q14,R14,T14,U14,W14,X14,Z14,AA14,AC14,AD14)</f>
        <v>0</v>
      </c>
      <c r="AF14" s="289">
        <f>SUM(G14,J14,M14,P14,S14,V14,Y14,AB14)</f>
        <v>0</v>
      </c>
    </row>
    <row r="15" spans="1:32" ht="15.75">
      <c r="A15" s="545" t="s">
        <v>125</v>
      </c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45"/>
      <c r="AA15" s="545"/>
      <c r="AB15" s="545"/>
      <c r="AC15" s="545"/>
      <c r="AD15" s="545"/>
      <c r="AE15" s="392">
        <f>SUM(AE8:AE14)</f>
        <v>3890</v>
      </c>
      <c r="AF15" s="392">
        <f>SUM(AF8:AF14)</f>
        <v>156</v>
      </c>
    </row>
    <row r="16" spans="1:32" ht="15.75" thickBot="1">
      <c r="A16" s="39" t="s">
        <v>23</v>
      </c>
      <c r="B16" s="315"/>
      <c r="C16" s="521"/>
      <c r="D16" s="521"/>
      <c r="E16" s="521"/>
      <c r="F16" s="238"/>
      <c r="G16" s="239">
        <v>2</v>
      </c>
      <c r="H16" s="240">
        <v>22.5</v>
      </c>
      <c r="I16" s="240">
        <v>27.5</v>
      </c>
      <c r="J16" s="239">
        <v>2</v>
      </c>
      <c r="K16" s="240">
        <v>22.5</v>
      </c>
      <c r="L16" s="240">
        <v>27.5</v>
      </c>
      <c r="M16" s="239"/>
      <c r="N16" s="240"/>
      <c r="O16" s="240"/>
      <c r="P16" s="239"/>
      <c r="Q16" s="241"/>
      <c r="R16" s="241"/>
      <c r="S16" s="239"/>
      <c r="T16" s="241"/>
      <c r="U16" s="241"/>
      <c r="V16" s="239"/>
      <c r="W16" s="241"/>
      <c r="X16" s="241"/>
      <c r="Y16" s="239"/>
      <c r="Z16" s="241"/>
      <c r="AA16" s="241"/>
      <c r="AB16" s="239"/>
      <c r="AC16" s="241"/>
      <c r="AD16" s="242"/>
      <c r="AE16" s="316">
        <f>SUM(H16,I16,K16,L16,N16,O16,Q16,R16,T16,U16,W16,X16,Z16,AA16,AC16,AD16)</f>
        <v>100</v>
      </c>
      <c r="AF16" s="289">
        <f t="shared" ref="AF16:AF23" si="3">SUM(G16,J16,M16,P16,S16,V16,Y16,AB16)</f>
        <v>4</v>
      </c>
    </row>
    <row r="17" spans="1:32">
      <c r="A17" s="45" t="s">
        <v>137</v>
      </c>
      <c r="B17" s="209"/>
      <c r="C17" s="507"/>
      <c r="D17" s="508"/>
      <c r="E17" s="508"/>
      <c r="F17" s="522"/>
      <c r="G17" s="210">
        <v>3</v>
      </c>
      <c r="H17" s="245">
        <v>30</v>
      </c>
      <c r="I17" s="246">
        <v>45</v>
      </c>
      <c r="J17" s="210">
        <v>3</v>
      </c>
      <c r="K17" s="245">
        <v>30</v>
      </c>
      <c r="L17" s="246">
        <v>45</v>
      </c>
      <c r="M17" s="210">
        <v>3</v>
      </c>
      <c r="N17" s="245">
        <v>30</v>
      </c>
      <c r="O17" s="246">
        <v>45</v>
      </c>
      <c r="P17" s="210">
        <v>3</v>
      </c>
      <c r="Q17" s="211">
        <v>30</v>
      </c>
      <c r="R17" s="213">
        <v>45</v>
      </c>
      <c r="S17" s="210"/>
      <c r="T17" s="211"/>
      <c r="U17" s="213"/>
      <c r="V17" s="210"/>
      <c r="W17" s="211"/>
      <c r="X17" s="217"/>
      <c r="Y17" s="216"/>
      <c r="Z17" s="211"/>
      <c r="AA17" s="211"/>
      <c r="AB17" s="216"/>
      <c r="AC17" s="211"/>
      <c r="AD17" s="217"/>
      <c r="AE17" s="316">
        <f>SUM(H17,I17,K17,L17,N17,O17,Q17,R17,T17,U17,W17,X17,Z17,AA17,AC17,AD17)</f>
        <v>300</v>
      </c>
      <c r="AF17" s="289">
        <f t="shared" si="3"/>
        <v>12</v>
      </c>
    </row>
    <row r="18" spans="1:32" ht="27" customHeight="1">
      <c r="A18" s="45" t="s">
        <v>138</v>
      </c>
      <c r="B18" s="219"/>
      <c r="C18" s="494"/>
      <c r="D18" s="495"/>
      <c r="E18" s="495"/>
      <c r="F18" s="496"/>
      <c r="G18" s="220">
        <v>2</v>
      </c>
      <c r="H18" s="248">
        <v>30</v>
      </c>
      <c r="I18" s="249">
        <v>20</v>
      </c>
      <c r="J18" s="220">
        <v>2</v>
      </c>
      <c r="K18" s="248">
        <v>30</v>
      </c>
      <c r="L18" s="249">
        <v>20</v>
      </c>
      <c r="M18" s="220">
        <v>2</v>
      </c>
      <c r="N18" s="248">
        <v>30</v>
      </c>
      <c r="O18" s="249">
        <v>20</v>
      </c>
      <c r="P18" s="220">
        <v>2</v>
      </c>
      <c r="Q18" s="222">
        <v>30</v>
      </c>
      <c r="R18" s="223">
        <v>20</v>
      </c>
      <c r="S18" s="220"/>
      <c r="T18" s="222"/>
      <c r="U18" s="223"/>
      <c r="V18" s="220"/>
      <c r="W18" s="222"/>
      <c r="X18" s="225"/>
      <c r="Y18" s="224"/>
      <c r="Z18" s="222"/>
      <c r="AA18" s="222"/>
      <c r="AB18" s="224"/>
      <c r="AC18" s="222"/>
      <c r="AD18" s="225"/>
      <c r="AE18" s="316">
        <f t="shared" ref="AE18" si="4">SUM(H18,I18,K18,L18,N18,O18,Q18,R18,T18,U18,W18,X18,Z18,AA18,AC18,AD18)</f>
        <v>200</v>
      </c>
      <c r="AF18" s="289">
        <f t="shared" si="3"/>
        <v>8</v>
      </c>
    </row>
    <row r="19" spans="1:32">
      <c r="A19" s="47" t="s">
        <v>24</v>
      </c>
      <c r="B19" s="219"/>
      <c r="C19" s="494"/>
      <c r="D19" s="495"/>
      <c r="E19" s="495"/>
      <c r="F19" s="496"/>
      <c r="G19" s="220"/>
      <c r="H19" s="248"/>
      <c r="I19" s="249"/>
      <c r="J19" s="220"/>
      <c r="K19" s="248"/>
      <c r="L19" s="249"/>
      <c r="M19" s="220">
        <v>2</v>
      </c>
      <c r="N19" s="248">
        <v>30</v>
      </c>
      <c r="O19" s="249">
        <v>20</v>
      </c>
      <c r="P19" s="220">
        <v>2</v>
      </c>
      <c r="Q19" s="222">
        <v>30</v>
      </c>
      <c r="R19" s="223">
        <v>20</v>
      </c>
      <c r="S19" s="220"/>
      <c r="T19" s="222"/>
      <c r="U19" s="223"/>
      <c r="V19" s="220"/>
      <c r="W19" s="222"/>
      <c r="X19" s="225"/>
      <c r="Y19" s="224"/>
      <c r="Z19" s="222"/>
      <c r="AA19" s="222"/>
      <c r="AB19" s="224"/>
      <c r="AC19" s="222"/>
      <c r="AD19" s="225"/>
      <c r="AE19" s="316">
        <f t="shared" ref="AE19:AE23" si="5">SUM(H19,I19,K19,L19,N19,O19,Q19,R19,T19,U19,W19,X19,Z19,AA19,AC19,AD19)</f>
        <v>100</v>
      </c>
      <c r="AF19" s="289">
        <f t="shared" si="3"/>
        <v>4</v>
      </c>
    </row>
    <row r="20" spans="1:32" ht="20.25" customHeight="1">
      <c r="A20" s="45" t="s">
        <v>25</v>
      </c>
      <c r="B20" s="312"/>
      <c r="C20" s="494"/>
      <c r="D20" s="527"/>
      <c r="E20" s="527"/>
      <c r="F20" s="528"/>
      <c r="G20" s="228"/>
      <c r="H20" s="230"/>
      <c r="I20" s="231"/>
      <c r="J20" s="228"/>
      <c r="K20" s="230"/>
      <c r="L20" s="231"/>
      <c r="M20" s="228"/>
      <c r="N20" s="230"/>
      <c r="O20" s="231"/>
      <c r="P20" s="228"/>
      <c r="Q20" s="230"/>
      <c r="R20" s="231"/>
      <c r="S20" s="228">
        <v>2</v>
      </c>
      <c r="T20" s="230">
        <v>15</v>
      </c>
      <c r="U20" s="231">
        <v>35</v>
      </c>
      <c r="V20" s="228"/>
      <c r="W20" s="230"/>
      <c r="X20" s="236"/>
      <c r="Y20" s="235"/>
      <c r="Z20" s="230"/>
      <c r="AA20" s="230"/>
      <c r="AB20" s="235"/>
      <c r="AC20" s="230"/>
      <c r="AD20" s="236"/>
      <c r="AE20" s="316">
        <f t="shared" si="5"/>
        <v>50</v>
      </c>
      <c r="AF20" s="289">
        <f t="shared" si="3"/>
        <v>2</v>
      </c>
    </row>
    <row r="21" spans="1:32" ht="32.25" customHeight="1">
      <c r="A21" s="45" t="s">
        <v>142</v>
      </c>
      <c r="B21" s="312"/>
      <c r="C21" s="494"/>
      <c r="D21" s="527"/>
      <c r="E21" s="527"/>
      <c r="F21" s="528"/>
      <c r="G21" s="228"/>
      <c r="H21" s="230"/>
      <c r="I21" s="231"/>
      <c r="J21" s="228"/>
      <c r="K21" s="230"/>
      <c r="L21" s="231"/>
      <c r="M21" s="228"/>
      <c r="N21" s="230"/>
      <c r="O21" s="231"/>
      <c r="P21" s="228"/>
      <c r="Q21" s="230"/>
      <c r="R21" s="231"/>
      <c r="S21" s="228"/>
      <c r="T21" s="230"/>
      <c r="U21" s="231"/>
      <c r="V21" s="228"/>
      <c r="W21" s="230"/>
      <c r="X21" s="236"/>
      <c r="Y21" s="235">
        <v>5</v>
      </c>
      <c r="Z21" s="233">
        <v>30</v>
      </c>
      <c r="AA21" s="233">
        <v>95</v>
      </c>
      <c r="AB21" s="235"/>
      <c r="AC21" s="230"/>
      <c r="AD21" s="236"/>
      <c r="AE21" s="316">
        <f t="shared" si="5"/>
        <v>125</v>
      </c>
      <c r="AF21" s="289">
        <f t="shared" si="3"/>
        <v>5</v>
      </c>
    </row>
    <row r="22" spans="1:32" ht="17.25" customHeight="1">
      <c r="A22" s="49" t="s">
        <v>26</v>
      </c>
      <c r="B22" s="312"/>
      <c r="C22" s="529"/>
      <c r="D22" s="530"/>
      <c r="E22" s="530"/>
      <c r="F22" s="531"/>
      <c r="G22" s="228"/>
      <c r="H22" s="230"/>
      <c r="I22" s="231"/>
      <c r="J22" s="228"/>
      <c r="K22" s="233"/>
      <c r="L22" s="317"/>
      <c r="M22" s="228"/>
      <c r="N22" s="230"/>
      <c r="O22" s="231"/>
      <c r="P22" s="228"/>
      <c r="Q22" s="230"/>
      <c r="R22" s="231"/>
      <c r="S22" s="228">
        <v>1</v>
      </c>
      <c r="T22" s="230">
        <v>15</v>
      </c>
      <c r="U22" s="231">
        <v>10</v>
      </c>
      <c r="V22" s="228"/>
      <c r="W22" s="230"/>
      <c r="X22" s="236"/>
      <c r="Y22" s="235"/>
      <c r="Z22" s="230"/>
      <c r="AA22" s="230"/>
      <c r="AB22" s="235"/>
      <c r="AC22" s="230"/>
      <c r="AD22" s="236"/>
      <c r="AE22" s="316">
        <f t="shared" si="5"/>
        <v>25</v>
      </c>
      <c r="AF22" s="289">
        <f t="shared" si="3"/>
        <v>1</v>
      </c>
    </row>
    <row r="23" spans="1:32" ht="15.75" thickBot="1">
      <c r="A23" s="398" t="s">
        <v>28</v>
      </c>
      <c r="B23" s="312"/>
      <c r="C23" s="516"/>
      <c r="D23" s="523"/>
      <c r="E23" s="523"/>
      <c r="F23" s="524"/>
      <c r="G23" s="228"/>
      <c r="H23" s="230"/>
      <c r="I23" s="231"/>
      <c r="J23" s="228"/>
      <c r="K23" s="230"/>
      <c r="L23" s="231"/>
      <c r="M23" s="228"/>
      <c r="N23" s="230"/>
      <c r="O23" s="231"/>
      <c r="P23" s="228"/>
      <c r="Q23" s="230"/>
      <c r="R23" s="231"/>
      <c r="S23" s="228"/>
      <c r="T23" s="230"/>
      <c r="U23" s="231"/>
      <c r="V23" s="228"/>
      <c r="W23" s="230"/>
      <c r="X23" s="236"/>
      <c r="Y23" s="235">
        <v>4</v>
      </c>
      <c r="Z23" s="233">
        <v>15</v>
      </c>
      <c r="AA23" s="233">
        <v>85</v>
      </c>
      <c r="AB23" s="235"/>
      <c r="AC23" s="230"/>
      <c r="AD23" s="236"/>
      <c r="AE23" s="316">
        <f t="shared" si="5"/>
        <v>100</v>
      </c>
      <c r="AF23" s="289">
        <f t="shared" si="3"/>
        <v>4</v>
      </c>
    </row>
    <row r="24" spans="1:32" ht="16.5" thickBot="1">
      <c r="A24" s="550"/>
      <c r="B24" s="550"/>
      <c r="C24" s="550"/>
      <c r="D24" s="550"/>
      <c r="E24" s="550"/>
      <c r="F24" s="383"/>
      <c r="G24" s="395"/>
      <c r="H24" s="396"/>
      <c r="I24" s="396"/>
      <c r="J24" s="395"/>
      <c r="K24" s="396"/>
      <c r="L24" s="396"/>
      <c r="M24" s="395"/>
      <c r="N24" s="396"/>
      <c r="O24" s="396"/>
      <c r="P24" s="395"/>
      <c r="Q24" s="396"/>
      <c r="R24" s="396"/>
      <c r="S24" s="395"/>
      <c r="T24" s="396"/>
      <c r="U24" s="396"/>
      <c r="V24" s="395"/>
      <c r="W24" s="396"/>
      <c r="X24" s="396"/>
      <c r="Y24" s="395"/>
      <c r="Z24" s="396"/>
      <c r="AA24" s="396"/>
      <c r="AB24" s="395"/>
      <c r="AC24" s="396"/>
      <c r="AD24" s="396"/>
      <c r="AE24" s="259">
        <f>SUM(AE16,AE17,AE18,AE19,AE20,AE21,AE22,AE23)</f>
        <v>1000</v>
      </c>
      <c r="AF24" s="237">
        <f>SUM(AF16,AF17,AF18,AF19,AF20,AF21,AF22,AF23)</f>
        <v>40</v>
      </c>
    </row>
    <row r="25" spans="1:32" ht="16.5" thickBot="1">
      <c r="A25" s="547" t="s">
        <v>126</v>
      </c>
      <c r="B25" s="548"/>
      <c r="C25" s="548"/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48"/>
      <c r="U25" s="548"/>
      <c r="V25" s="548"/>
      <c r="W25" s="548"/>
      <c r="X25" s="548"/>
      <c r="Y25" s="548"/>
      <c r="Z25" s="548"/>
      <c r="AA25" s="548"/>
      <c r="AB25" s="548"/>
      <c r="AC25" s="548"/>
      <c r="AD25" s="549"/>
      <c r="AE25" s="333"/>
      <c r="AF25" s="320"/>
    </row>
    <row r="26" spans="1:32" ht="15.75" thickBot="1">
      <c r="A26" s="54" t="s">
        <v>29</v>
      </c>
      <c r="B26" s="253"/>
      <c r="C26" s="507"/>
      <c r="D26" s="525"/>
      <c r="E26" s="525"/>
      <c r="F26" s="526"/>
      <c r="G26" s="210"/>
      <c r="H26" s="211"/>
      <c r="I26" s="213"/>
      <c r="J26" s="210"/>
      <c r="K26" s="211"/>
      <c r="L26" s="213"/>
      <c r="M26" s="210">
        <v>2</v>
      </c>
      <c r="N26" s="211">
        <v>15</v>
      </c>
      <c r="O26" s="213">
        <v>35</v>
      </c>
      <c r="P26" s="210"/>
      <c r="Q26" s="211"/>
      <c r="R26" s="213"/>
      <c r="S26" s="210"/>
      <c r="T26" s="211"/>
      <c r="U26" s="213"/>
      <c r="V26" s="210"/>
      <c r="W26" s="211"/>
      <c r="X26" s="217"/>
      <c r="Y26" s="216"/>
      <c r="Z26" s="211"/>
      <c r="AA26" s="211"/>
      <c r="AB26" s="216"/>
      <c r="AC26" s="211"/>
      <c r="AD26" s="217"/>
      <c r="AE26" s="254">
        <f>SUM(H26,I26,K26,L26,N26,O26,Q26,R26,T26,U26,W26,X26,Z26,AA26,AC26,AD26)</f>
        <v>50</v>
      </c>
      <c r="AF26" s="255">
        <f>SUM(G26,J26,M26,P26,S26,V26,Y26,AB26)</f>
        <v>2</v>
      </c>
    </row>
    <row r="27" spans="1:32" ht="15.75" thickBot="1">
      <c r="A27" s="58" t="s">
        <v>30</v>
      </c>
      <c r="B27" s="227"/>
      <c r="C27" s="494"/>
      <c r="D27" s="527"/>
      <c r="E27" s="527"/>
      <c r="F27" s="528"/>
      <c r="G27" s="220"/>
      <c r="H27" s="222"/>
      <c r="I27" s="223"/>
      <c r="J27" s="220"/>
      <c r="K27" s="222"/>
      <c r="L27" s="223"/>
      <c r="M27" s="220">
        <v>2</v>
      </c>
      <c r="N27" s="222">
        <v>30</v>
      </c>
      <c r="O27" s="223">
        <v>20</v>
      </c>
      <c r="P27" s="220"/>
      <c r="Q27" s="222"/>
      <c r="R27" s="223"/>
      <c r="S27" s="220"/>
      <c r="T27" s="222"/>
      <c r="U27" s="223"/>
      <c r="V27" s="220"/>
      <c r="W27" s="222"/>
      <c r="X27" s="225"/>
      <c r="Y27" s="224"/>
      <c r="Z27" s="222"/>
      <c r="AA27" s="222"/>
      <c r="AB27" s="224"/>
      <c r="AC27" s="222"/>
      <c r="AD27" s="225"/>
      <c r="AE27" s="254">
        <f t="shared" ref="AE27:AE30" si="6">SUM(H27,I27,K27,L27,N27,O27,Q27,R27,T27,U27,W27,X27,Z27,AA27,AC27,AD27)</f>
        <v>50</v>
      </c>
      <c r="AF27" s="255">
        <f t="shared" ref="AF27:AF30" si="7">SUM(G27,J27,M27,P27,S27,V27,Y27,AB27)</f>
        <v>2</v>
      </c>
    </row>
    <row r="28" spans="1:32" ht="15.75" thickBot="1">
      <c r="A28" s="58" t="s">
        <v>31</v>
      </c>
      <c r="B28" s="227"/>
      <c r="C28" s="494"/>
      <c r="D28" s="495"/>
      <c r="E28" s="495"/>
      <c r="F28" s="496"/>
      <c r="G28" s="220">
        <v>2</v>
      </c>
      <c r="H28" s="248">
        <v>30</v>
      </c>
      <c r="I28" s="249">
        <v>20</v>
      </c>
      <c r="J28" s="220">
        <v>1</v>
      </c>
      <c r="K28" s="248">
        <v>20</v>
      </c>
      <c r="L28" s="249">
        <v>5</v>
      </c>
      <c r="M28" s="220"/>
      <c r="N28" s="222"/>
      <c r="O28" s="223"/>
      <c r="P28" s="220"/>
      <c r="Q28" s="222"/>
      <c r="R28" s="223"/>
      <c r="S28" s="220"/>
      <c r="T28" s="222"/>
      <c r="U28" s="223"/>
      <c r="V28" s="220"/>
      <c r="W28" s="222"/>
      <c r="X28" s="225"/>
      <c r="Y28" s="224"/>
      <c r="Z28" s="222"/>
      <c r="AA28" s="222"/>
      <c r="AB28" s="224"/>
      <c r="AC28" s="222"/>
      <c r="AD28" s="225"/>
      <c r="AE28" s="254">
        <f>SUM(H28,I28,K28,L28,N28,O28,Q28,R28,T28,U28,W28,X28,Z28,AA28,AC28,AD28)</f>
        <v>75</v>
      </c>
      <c r="AF28" s="255">
        <f t="shared" si="7"/>
        <v>3</v>
      </c>
    </row>
    <row r="29" spans="1:32" ht="15.75" thickBot="1">
      <c r="A29" s="58" t="s">
        <v>144</v>
      </c>
      <c r="B29" s="227"/>
      <c r="C29" s="516"/>
      <c r="D29" s="517"/>
      <c r="E29" s="517"/>
      <c r="F29" s="518"/>
      <c r="G29" s="220"/>
      <c r="H29" s="222"/>
      <c r="I29" s="223"/>
      <c r="J29" s="220">
        <v>1</v>
      </c>
      <c r="K29" s="222">
        <v>15</v>
      </c>
      <c r="L29" s="223">
        <v>10</v>
      </c>
      <c r="M29" s="220"/>
      <c r="N29" s="222"/>
      <c r="O29" s="223"/>
      <c r="P29" s="220"/>
      <c r="Q29" s="222"/>
      <c r="R29" s="223"/>
      <c r="S29" s="220"/>
      <c r="T29" s="222"/>
      <c r="U29" s="223"/>
      <c r="V29" s="220"/>
      <c r="W29" s="222"/>
      <c r="X29" s="225"/>
      <c r="Y29" s="224"/>
      <c r="Z29" s="222"/>
      <c r="AA29" s="222"/>
      <c r="AB29" s="224"/>
      <c r="AC29" s="222"/>
      <c r="AD29" s="225"/>
      <c r="AE29" s="254">
        <f t="shared" si="6"/>
        <v>25</v>
      </c>
      <c r="AF29" s="255">
        <f t="shared" si="7"/>
        <v>1</v>
      </c>
    </row>
    <row r="30" spans="1:32" ht="15.75" customHeight="1" thickBot="1">
      <c r="A30" s="60" t="s">
        <v>32</v>
      </c>
      <c r="B30" s="256"/>
      <c r="C30" s="532"/>
      <c r="D30" s="533"/>
      <c r="E30" s="533"/>
      <c r="F30" s="533"/>
      <c r="G30" s="257"/>
      <c r="H30" s="230"/>
      <c r="I30" s="231"/>
      <c r="J30" s="228">
        <v>2</v>
      </c>
      <c r="K30" s="230">
        <v>15</v>
      </c>
      <c r="L30" s="231">
        <v>35</v>
      </c>
      <c r="M30" s="228"/>
      <c r="N30" s="230"/>
      <c r="O30" s="231"/>
      <c r="P30" s="228"/>
      <c r="Q30" s="230"/>
      <c r="R30" s="231"/>
      <c r="S30" s="228"/>
      <c r="T30" s="230"/>
      <c r="U30" s="231"/>
      <c r="V30" s="228"/>
      <c r="W30" s="230"/>
      <c r="X30" s="236"/>
      <c r="Y30" s="235"/>
      <c r="Z30" s="230"/>
      <c r="AA30" s="230"/>
      <c r="AB30" s="235"/>
      <c r="AC30" s="230"/>
      <c r="AD30" s="236"/>
      <c r="AE30" s="254">
        <f t="shared" si="6"/>
        <v>50</v>
      </c>
      <c r="AF30" s="258">
        <f t="shared" si="7"/>
        <v>2</v>
      </c>
    </row>
    <row r="31" spans="1:32" ht="15.75" thickBot="1">
      <c r="A31" s="546"/>
      <c r="B31" s="546"/>
      <c r="C31" s="546"/>
      <c r="D31" s="546"/>
      <c r="E31" s="546"/>
      <c r="F31" s="546"/>
      <c r="G31" s="395"/>
      <c r="H31" s="396"/>
      <c r="I31" s="396"/>
      <c r="J31" s="395"/>
      <c r="K31" s="396"/>
      <c r="L31" s="396"/>
      <c r="M31" s="395"/>
      <c r="N31" s="396"/>
      <c r="O31" s="396"/>
      <c r="P31" s="395"/>
      <c r="Q31" s="396"/>
      <c r="R31" s="396"/>
      <c r="S31" s="395"/>
      <c r="T31" s="396"/>
      <c r="U31" s="396"/>
      <c r="V31" s="395"/>
      <c r="W31" s="396"/>
      <c r="X31" s="396"/>
      <c r="Y31" s="395"/>
      <c r="Z31" s="396"/>
      <c r="AA31" s="396"/>
      <c r="AB31" s="395"/>
      <c r="AC31" s="396"/>
      <c r="AD31" s="396"/>
      <c r="AE31" s="259">
        <f>SUM(AE26,AE27,AE28,AE29,AE30)</f>
        <v>250</v>
      </c>
      <c r="AF31" s="237">
        <f>SUM(AF26,AF27,AF28,AF29,AF30)</f>
        <v>10</v>
      </c>
    </row>
    <row r="32" spans="1:32" ht="15.75" thickBot="1">
      <c r="A32" s="397" t="s">
        <v>33</v>
      </c>
      <c r="B32" s="260"/>
      <c r="C32" s="536"/>
      <c r="D32" s="537"/>
      <c r="E32" s="538"/>
      <c r="F32" s="384"/>
      <c r="G32" s="261">
        <v>3</v>
      </c>
      <c r="H32" s="262"/>
      <c r="I32" s="262"/>
      <c r="J32" s="263"/>
      <c r="K32" s="262"/>
      <c r="L32" s="384"/>
      <c r="M32" s="261"/>
      <c r="N32" s="384"/>
      <c r="O32" s="262"/>
      <c r="P32" s="264"/>
      <c r="Q32" s="265"/>
      <c r="R32" s="266"/>
      <c r="S32" s="267"/>
      <c r="T32" s="266"/>
      <c r="U32" s="265"/>
      <c r="V32" s="264">
        <v>9</v>
      </c>
      <c r="W32" s="265"/>
      <c r="X32" s="266"/>
      <c r="Y32" s="267"/>
      <c r="Z32" s="384"/>
      <c r="AA32" s="262"/>
      <c r="AB32" s="264">
        <v>3</v>
      </c>
      <c r="AC32" s="262"/>
      <c r="AD32" s="262"/>
      <c r="AE32" s="268"/>
      <c r="AF32" s="237">
        <f>SUM(G32,J32,M32,P32,S32,V32,Y32,AB32)</f>
        <v>15</v>
      </c>
    </row>
    <row r="33" spans="1:32">
      <c r="A33" s="358" t="s">
        <v>127</v>
      </c>
      <c r="B33" s="76"/>
      <c r="C33" s="539"/>
      <c r="D33" s="508"/>
      <c r="E33" s="508"/>
      <c r="F33" s="540"/>
      <c r="G33" s="270"/>
      <c r="H33" s="271"/>
      <c r="I33" s="271"/>
      <c r="J33" s="270"/>
      <c r="K33" s="271"/>
      <c r="L33" s="271"/>
      <c r="M33" s="270"/>
      <c r="N33" s="271"/>
      <c r="O33" s="271"/>
      <c r="P33" s="270"/>
      <c r="Q33" s="271"/>
      <c r="R33" s="271"/>
      <c r="S33" s="270"/>
      <c r="T33" s="271"/>
      <c r="U33" s="271"/>
      <c r="V33" s="270"/>
      <c r="W33" s="271"/>
      <c r="X33" s="271"/>
      <c r="Y33" s="270"/>
      <c r="Z33" s="271"/>
      <c r="AA33" s="271"/>
      <c r="AB33" s="270"/>
      <c r="AC33" s="271"/>
      <c r="AD33" s="75"/>
      <c r="AE33" s="321">
        <v>15</v>
      </c>
      <c r="AF33" s="271"/>
    </row>
    <row r="34" spans="1:32">
      <c r="A34" s="358" t="s">
        <v>141</v>
      </c>
      <c r="B34" s="76"/>
      <c r="C34" s="534"/>
      <c r="D34" s="535"/>
      <c r="E34" s="535"/>
      <c r="F34" s="449"/>
      <c r="G34" s="270"/>
      <c r="H34" s="271"/>
      <c r="I34" s="271"/>
      <c r="J34" s="270"/>
      <c r="K34" s="271"/>
      <c r="L34" s="271"/>
      <c r="M34" s="270"/>
      <c r="N34" s="271"/>
      <c r="O34" s="271"/>
      <c r="P34" s="270"/>
      <c r="Q34" s="271"/>
      <c r="R34" s="271"/>
      <c r="S34" s="270"/>
      <c r="T34" s="271"/>
      <c r="U34" s="271"/>
      <c r="V34" s="270"/>
      <c r="W34" s="271"/>
      <c r="X34" s="271"/>
      <c r="Y34" s="270"/>
      <c r="Z34" s="271"/>
      <c r="AA34" s="271"/>
      <c r="AB34" s="270"/>
      <c r="AC34" s="271"/>
      <c r="AD34" s="75"/>
      <c r="AE34" s="464">
        <v>15</v>
      </c>
      <c r="AF34" s="271"/>
    </row>
    <row r="35" spans="1:32">
      <c r="A35" s="338" t="s">
        <v>123</v>
      </c>
      <c r="B35" s="76"/>
      <c r="C35" s="534"/>
      <c r="D35" s="535"/>
      <c r="E35" s="535"/>
      <c r="F35" s="452"/>
      <c r="G35" s="270"/>
      <c r="H35" s="271"/>
      <c r="I35" s="271"/>
      <c r="J35" s="270"/>
      <c r="K35" s="271"/>
      <c r="L35" s="271"/>
      <c r="M35" s="270"/>
      <c r="N35" s="271"/>
      <c r="O35" s="271"/>
      <c r="P35" s="270"/>
      <c r="Q35" s="271"/>
      <c r="R35" s="271"/>
      <c r="S35" s="270"/>
      <c r="T35" s="271"/>
      <c r="U35" s="271"/>
      <c r="V35" s="270"/>
      <c r="W35" s="271"/>
      <c r="X35" s="271"/>
      <c r="Y35" s="270"/>
      <c r="Z35" s="271"/>
      <c r="AA35" s="271"/>
      <c r="AB35" s="270"/>
      <c r="AC35" s="271"/>
      <c r="AD35" s="75"/>
      <c r="AE35" s="464"/>
      <c r="AF35" s="271"/>
    </row>
    <row r="36" spans="1:32">
      <c r="A36" s="338" t="s">
        <v>124</v>
      </c>
      <c r="B36" s="76"/>
      <c r="C36" s="534"/>
      <c r="D36" s="535"/>
      <c r="E36" s="535"/>
      <c r="F36" s="452"/>
      <c r="G36" s="270"/>
      <c r="H36" s="271"/>
      <c r="I36" s="271"/>
      <c r="J36" s="270"/>
      <c r="K36" s="271"/>
      <c r="L36" s="271"/>
      <c r="M36" s="270"/>
      <c r="N36" s="271"/>
      <c r="O36" s="271"/>
      <c r="P36" s="270"/>
      <c r="Q36" s="271"/>
      <c r="R36" s="271"/>
      <c r="S36" s="270"/>
      <c r="T36" s="271"/>
      <c r="U36" s="271"/>
      <c r="V36" s="270"/>
      <c r="W36" s="271"/>
      <c r="X36" s="271"/>
      <c r="Y36" s="270"/>
      <c r="Z36" s="271"/>
      <c r="AA36" s="271"/>
      <c r="AB36" s="270"/>
      <c r="AC36" s="271"/>
      <c r="AD36" s="75"/>
      <c r="AE36" s="464"/>
      <c r="AF36" s="271"/>
    </row>
    <row r="37" spans="1:32">
      <c r="A37" s="359" t="s">
        <v>34</v>
      </c>
      <c r="B37" s="82"/>
      <c r="C37" s="535"/>
      <c r="D37" s="495"/>
      <c r="E37" s="495"/>
      <c r="F37" s="541"/>
      <c r="G37" s="274"/>
      <c r="H37" s="275"/>
      <c r="I37" s="275"/>
      <c r="J37" s="274"/>
      <c r="K37" s="275"/>
      <c r="L37" s="275"/>
      <c r="M37" s="274"/>
      <c r="N37" s="275"/>
      <c r="O37" s="275"/>
      <c r="P37" s="274"/>
      <c r="Q37" s="275"/>
      <c r="R37" s="275"/>
      <c r="S37" s="274"/>
      <c r="T37" s="275"/>
      <c r="U37" s="275"/>
      <c r="V37" s="274"/>
      <c r="W37" s="275"/>
      <c r="X37" s="275"/>
      <c r="Y37" s="274"/>
      <c r="Z37" s="275"/>
      <c r="AA37" s="275"/>
      <c r="AB37" s="274"/>
      <c r="AC37" s="275"/>
      <c r="AD37" s="81"/>
      <c r="AE37" s="322">
        <v>15</v>
      </c>
      <c r="AF37" s="275"/>
    </row>
    <row r="38" spans="1:32">
      <c r="A38" s="93" t="s">
        <v>35</v>
      </c>
      <c r="B38" s="82"/>
      <c r="C38" s="535"/>
      <c r="D38" s="495"/>
      <c r="E38" s="495"/>
      <c r="F38" s="541"/>
      <c r="G38" s="274"/>
      <c r="H38" s="275"/>
      <c r="I38" s="275"/>
      <c r="J38" s="274"/>
      <c r="K38" s="275"/>
      <c r="L38" s="275"/>
      <c r="M38" s="274"/>
      <c r="N38" s="275"/>
      <c r="O38" s="275"/>
      <c r="P38" s="274"/>
      <c r="Q38" s="275"/>
      <c r="R38" s="275"/>
      <c r="S38" s="274"/>
      <c r="T38" s="275"/>
      <c r="U38" s="275"/>
      <c r="V38" s="274"/>
      <c r="W38" s="275"/>
      <c r="X38" s="275"/>
      <c r="Y38" s="274"/>
      <c r="Z38" s="275"/>
      <c r="AA38" s="275"/>
      <c r="AB38" s="274"/>
      <c r="AC38" s="275"/>
      <c r="AD38" s="81"/>
      <c r="AE38" s="322">
        <v>15</v>
      </c>
      <c r="AF38" s="323"/>
    </row>
    <row r="39" spans="1:32" ht="14.25" customHeight="1">
      <c r="A39" s="94" t="s">
        <v>36</v>
      </c>
      <c r="B39" s="82"/>
      <c r="C39" s="535"/>
      <c r="D39" s="495"/>
      <c r="E39" s="495"/>
      <c r="F39" s="541"/>
      <c r="G39" s="274"/>
      <c r="H39" s="275"/>
      <c r="I39" s="275"/>
      <c r="J39" s="274"/>
      <c r="K39" s="275"/>
      <c r="L39" s="275"/>
      <c r="M39" s="274"/>
      <c r="N39" s="275"/>
      <c r="O39" s="275"/>
      <c r="P39" s="274"/>
      <c r="Q39" s="275"/>
      <c r="R39" s="275"/>
      <c r="S39" s="274"/>
      <c r="T39" s="275"/>
      <c r="U39" s="275"/>
      <c r="V39" s="274"/>
      <c r="W39" s="275"/>
      <c r="X39" s="275"/>
      <c r="Y39" s="274"/>
      <c r="Z39" s="275"/>
      <c r="AA39" s="275"/>
      <c r="AB39" s="274"/>
      <c r="AC39" s="275"/>
      <c r="AD39" s="81"/>
      <c r="AE39" s="322">
        <v>15</v>
      </c>
      <c r="AF39" s="323"/>
    </row>
    <row r="40" spans="1:32" ht="14.25" customHeight="1">
      <c r="A40" s="94" t="s">
        <v>70</v>
      </c>
      <c r="B40" s="82"/>
      <c r="C40" s="451"/>
      <c r="D40" s="453"/>
      <c r="E40" s="453"/>
      <c r="F40" s="454"/>
      <c r="G40" s="274"/>
      <c r="H40" s="275"/>
      <c r="I40" s="275"/>
      <c r="J40" s="274"/>
      <c r="K40" s="275"/>
      <c r="L40" s="275"/>
      <c r="M40" s="274"/>
      <c r="N40" s="275"/>
      <c r="O40" s="275"/>
      <c r="P40" s="274"/>
      <c r="Q40" s="275"/>
      <c r="R40" s="275"/>
      <c r="S40" s="274"/>
      <c r="T40" s="275"/>
      <c r="U40" s="275"/>
      <c r="V40" s="274"/>
      <c r="W40" s="275"/>
      <c r="X40" s="275"/>
      <c r="Y40" s="274"/>
      <c r="Z40" s="275"/>
      <c r="AA40" s="275"/>
      <c r="AB40" s="274"/>
      <c r="AC40" s="275"/>
      <c r="AD40" s="81"/>
      <c r="AE40" s="322"/>
      <c r="AF40" s="323"/>
    </row>
    <row r="41" spans="1:32" ht="13.5" customHeight="1">
      <c r="A41" s="94" t="s">
        <v>37</v>
      </c>
      <c r="B41" s="82"/>
      <c r="C41" s="535"/>
      <c r="D41" s="495"/>
      <c r="E41" s="495"/>
      <c r="F41" s="541"/>
      <c r="G41" s="274"/>
      <c r="H41" s="275"/>
      <c r="I41" s="275"/>
      <c r="J41" s="274"/>
      <c r="K41" s="275"/>
      <c r="L41" s="275"/>
      <c r="M41" s="274"/>
      <c r="N41" s="275"/>
      <c r="O41" s="275"/>
      <c r="P41" s="274"/>
      <c r="Q41" s="275"/>
      <c r="R41" s="275"/>
      <c r="S41" s="274"/>
      <c r="T41" s="275"/>
      <c r="U41" s="275"/>
      <c r="V41" s="274"/>
      <c r="W41" s="275"/>
      <c r="X41" s="275"/>
      <c r="Y41" s="274"/>
      <c r="Z41" s="275"/>
      <c r="AA41" s="275"/>
      <c r="AB41" s="274"/>
      <c r="AC41" s="275"/>
      <c r="AD41" s="81"/>
      <c r="AE41" s="322">
        <v>15</v>
      </c>
      <c r="AF41" s="323"/>
    </row>
    <row r="42" spans="1:32" ht="27.75" customHeight="1">
      <c r="A42" s="94" t="s">
        <v>145</v>
      </c>
      <c r="B42" s="82"/>
      <c r="C42" s="535"/>
      <c r="D42" s="495"/>
      <c r="E42" s="495"/>
      <c r="F42" s="541"/>
      <c r="G42" s="274"/>
      <c r="H42" s="275"/>
      <c r="I42" s="275"/>
      <c r="J42" s="274"/>
      <c r="K42" s="275"/>
      <c r="L42" s="275"/>
      <c r="M42" s="274"/>
      <c r="N42" s="275"/>
      <c r="O42" s="275"/>
      <c r="P42" s="274"/>
      <c r="Q42" s="275"/>
      <c r="R42" s="275"/>
      <c r="S42" s="274"/>
      <c r="T42" s="275"/>
      <c r="U42" s="275"/>
      <c r="V42" s="274"/>
      <c r="W42" s="275"/>
      <c r="X42" s="275"/>
      <c r="Y42" s="274"/>
      <c r="Z42" s="275"/>
      <c r="AA42" s="275"/>
      <c r="AB42" s="274"/>
      <c r="AC42" s="275"/>
      <c r="AD42" s="81"/>
      <c r="AE42" s="322">
        <v>15</v>
      </c>
      <c r="AF42" s="323"/>
    </row>
    <row r="43" spans="1:32">
      <c r="A43" s="93" t="s">
        <v>38</v>
      </c>
      <c r="B43" s="82"/>
      <c r="C43" s="535"/>
      <c r="D43" s="495"/>
      <c r="E43" s="495"/>
      <c r="F43" s="541"/>
      <c r="G43" s="274"/>
      <c r="H43" s="275"/>
      <c r="I43" s="275"/>
      <c r="J43" s="274"/>
      <c r="K43" s="275"/>
      <c r="L43" s="275"/>
      <c r="M43" s="274"/>
      <c r="N43" s="275"/>
      <c r="O43" s="275"/>
      <c r="P43" s="274"/>
      <c r="Q43" s="275"/>
      <c r="R43" s="275"/>
      <c r="S43" s="274"/>
      <c r="T43" s="275"/>
      <c r="U43" s="275"/>
      <c r="V43" s="274"/>
      <c r="W43" s="275"/>
      <c r="X43" s="275"/>
      <c r="Y43" s="274"/>
      <c r="Z43" s="275"/>
      <c r="AA43" s="275"/>
      <c r="AB43" s="274"/>
      <c r="AC43" s="275"/>
      <c r="AD43" s="81"/>
      <c r="AE43" s="322">
        <v>15</v>
      </c>
      <c r="AF43" s="323"/>
    </row>
    <row r="44" spans="1:32">
      <c r="A44" s="93" t="s">
        <v>39</v>
      </c>
      <c r="B44" s="82"/>
      <c r="C44" s="535"/>
      <c r="D44" s="495"/>
      <c r="E44" s="495"/>
      <c r="F44" s="541"/>
      <c r="G44" s="274"/>
      <c r="H44" s="275"/>
      <c r="I44" s="275"/>
      <c r="J44" s="274"/>
      <c r="K44" s="275"/>
      <c r="L44" s="275"/>
      <c r="M44" s="274"/>
      <c r="N44" s="275"/>
      <c r="O44" s="275"/>
      <c r="P44" s="274"/>
      <c r="Q44" s="275"/>
      <c r="R44" s="275"/>
      <c r="S44" s="274"/>
      <c r="T44" s="275"/>
      <c r="U44" s="275"/>
      <c r="V44" s="274"/>
      <c r="W44" s="275"/>
      <c r="X44" s="275"/>
      <c r="Y44" s="274"/>
      <c r="Z44" s="275"/>
      <c r="AA44" s="275"/>
      <c r="AB44" s="274"/>
      <c r="AC44" s="275"/>
      <c r="AD44" s="81"/>
      <c r="AE44" s="322">
        <v>15</v>
      </c>
      <c r="AF44" s="323"/>
    </row>
    <row r="45" spans="1:32">
      <c r="A45" s="96" t="s">
        <v>40</v>
      </c>
      <c r="B45" s="82"/>
      <c r="C45" s="535"/>
      <c r="D45" s="535"/>
      <c r="E45" s="535"/>
      <c r="F45" s="90"/>
      <c r="G45" s="274"/>
      <c r="H45" s="275"/>
      <c r="I45" s="275"/>
      <c r="J45" s="274"/>
      <c r="K45" s="275"/>
      <c r="L45" s="275"/>
      <c r="M45" s="274"/>
      <c r="N45" s="275"/>
      <c r="O45" s="275"/>
      <c r="P45" s="274"/>
      <c r="Q45" s="275"/>
      <c r="R45" s="275"/>
      <c r="S45" s="274"/>
      <c r="T45" s="275"/>
      <c r="U45" s="275"/>
      <c r="V45" s="274"/>
      <c r="W45" s="275"/>
      <c r="X45" s="275"/>
      <c r="Y45" s="274"/>
      <c r="Z45" s="275"/>
      <c r="AA45" s="275"/>
      <c r="AB45" s="274"/>
      <c r="AC45" s="275"/>
      <c r="AD45" s="81"/>
      <c r="AE45" s="322">
        <v>15</v>
      </c>
      <c r="AF45" s="324"/>
    </row>
    <row r="46" spans="1:32" ht="25.5">
      <c r="A46" s="472" t="s">
        <v>41</v>
      </c>
      <c r="B46" s="82"/>
      <c r="C46" s="534"/>
      <c r="D46" s="535"/>
      <c r="E46" s="535"/>
      <c r="F46" s="90"/>
      <c r="G46" s="274"/>
      <c r="H46" s="275"/>
      <c r="I46" s="275"/>
      <c r="J46" s="274"/>
      <c r="K46" s="275"/>
      <c r="L46" s="275"/>
      <c r="M46" s="274"/>
      <c r="N46" s="275"/>
      <c r="O46" s="275"/>
      <c r="P46" s="274"/>
      <c r="Q46" s="275"/>
      <c r="R46" s="275"/>
      <c r="S46" s="274"/>
      <c r="T46" s="275"/>
      <c r="U46" s="275"/>
      <c r="V46" s="274"/>
      <c r="W46" s="275"/>
      <c r="X46" s="275"/>
      <c r="Y46" s="274"/>
      <c r="Z46" s="275"/>
      <c r="AA46" s="275"/>
      <c r="AB46" s="274"/>
      <c r="AC46" s="275"/>
      <c r="AD46" s="81"/>
      <c r="AE46" s="322">
        <v>15</v>
      </c>
      <c r="AF46" s="325"/>
    </row>
    <row r="47" spans="1:32">
      <c r="A47" s="93" t="s">
        <v>42</v>
      </c>
      <c r="B47" s="82"/>
      <c r="C47" s="534"/>
      <c r="D47" s="535"/>
      <c r="E47" s="535"/>
      <c r="F47" s="90"/>
      <c r="G47" s="274"/>
      <c r="H47" s="275"/>
      <c r="I47" s="275"/>
      <c r="J47" s="274"/>
      <c r="K47" s="275"/>
      <c r="L47" s="275"/>
      <c r="M47" s="274"/>
      <c r="N47" s="275"/>
      <c r="O47" s="275"/>
      <c r="P47" s="274"/>
      <c r="Q47" s="275"/>
      <c r="R47" s="275"/>
      <c r="S47" s="274"/>
      <c r="T47" s="275"/>
      <c r="U47" s="275"/>
      <c r="V47" s="274"/>
      <c r="W47" s="275"/>
      <c r="X47" s="275"/>
      <c r="Y47" s="274"/>
      <c r="Z47" s="275"/>
      <c r="AA47" s="275"/>
      <c r="AB47" s="274"/>
      <c r="AC47" s="275"/>
      <c r="AD47" s="81"/>
      <c r="AE47" s="322">
        <v>15</v>
      </c>
      <c r="AF47" s="324"/>
    </row>
    <row r="48" spans="1:32">
      <c r="A48" s="93" t="s">
        <v>43</v>
      </c>
      <c r="B48" s="82"/>
      <c r="C48" s="534"/>
      <c r="D48" s="535"/>
      <c r="E48" s="535"/>
      <c r="F48" s="90"/>
      <c r="G48" s="274"/>
      <c r="H48" s="275"/>
      <c r="I48" s="275"/>
      <c r="J48" s="274"/>
      <c r="K48" s="275"/>
      <c r="L48" s="275"/>
      <c r="M48" s="274"/>
      <c r="N48" s="275"/>
      <c r="O48" s="275"/>
      <c r="P48" s="274"/>
      <c r="Q48" s="275"/>
      <c r="R48" s="275"/>
      <c r="S48" s="274"/>
      <c r="T48" s="275"/>
      <c r="U48" s="275"/>
      <c r="V48" s="274"/>
      <c r="W48" s="275"/>
      <c r="X48" s="275"/>
      <c r="Y48" s="274"/>
      <c r="Z48" s="275"/>
      <c r="AA48" s="275"/>
      <c r="AB48" s="274"/>
      <c r="AC48" s="275"/>
      <c r="AD48" s="81"/>
      <c r="AE48" s="322">
        <v>15</v>
      </c>
      <c r="AF48" s="324"/>
    </row>
    <row r="49" spans="1:32" ht="25.5" customHeight="1">
      <c r="A49" s="94" t="s">
        <v>44</v>
      </c>
      <c r="B49" s="82"/>
      <c r="C49" s="534"/>
      <c r="D49" s="535"/>
      <c r="E49" s="535"/>
      <c r="F49" s="90"/>
      <c r="G49" s="274"/>
      <c r="H49" s="275"/>
      <c r="I49" s="275"/>
      <c r="J49" s="274"/>
      <c r="K49" s="275"/>
      <c r="L49" s="275"/>
      <c r="M49" s="274"/>
      <c r="N49" s="275"/>
      <c r="O49" s="275"/>
      <c r="P49" s="274"/>
      <c r="Q49" s="275"/>
      <c r="R49" s="275"/>
      <c r="S49" s="274"/>
      <c r="T49" s="275"/>
      <c r="U49" s="275"/>
      <c r="V49" s="274"/>
      <c r="W49" s="275"/>
      <c r="X49" s="275"/>
      <c r="Y49" s="274"/>
      <c r="Z49" s="275"/>
      <c r="AA49" s="275"/>
      <c r="AB49" s="274"/>
      <c r="AC49" s="275"/>
      <c r="AD49" s="81"/>
      <c r="AE49" s="322">
        <v>15</v>
      </c>
      <c r="AF49" s="324"/>
    </row>
    <row r="50" spans="1:32" ht="29.25" customHeight="1">
      <c r="A50" s="95" t="s">
        <v>45</v>
      </c>
      <c r="B50" s="82"/>
      <c r="C50" s="534"/>
      <c r="D50" s="535"/>
      <c r="E50" s="535"/>
      <c r="F50" s="90"/>
      <c r="G50" s="274"/>
      <c r="H50" s="275"/>
      <c r="I50" s="275"/>
      <c r="J50" s="274"/>
      <c r="K50" s="275"/>
      <c r="L50" s="275"/>
      <c r="M50" s="274"/>
      <c r="N50" s="275"/>
      <c r="O50" s="275"/>
      <c r="P50" s="274"/>
      <c r="Q50" s="275"/>
      <c r="R50" s="275"/>
      <c r="S50" s="274"/>
      <c r="T50" s="275"/>
      <c r="U50" s="275"/>
      <c r="V50" s="274"/>
      <c r="W50" s="275"/>
      <c r="X50" s="275"/>
      <c r="Y50" s="274"/>
      <c r="Z50" s="275"/>
      <c r="AA50" s="275"/>
      <c r="AB50" s="274"/>
      <c r="AC50" s="275"/>
      <c r="AD50" s="81"/>
      <c r="AE50" s="322">
        <v>15</v>
      </c>
      <c r="AF50" s="324"/>
    </row>
    <row r="51" spans="1:32">
      <c r="A51" s="93" t="s">
        <v>47</v>
      </c>
      <c r="B51" s="82"/>
      <c r="C51" s="534"/>
      <c r="D51" s="535"/>
      <c r="E51" s="535"/>
      <c r="F51" s="90"/>
      <c r="G51" s="274"/>
      <c r="H51" s="275"/>
      <c r="I51" s="275"/>
      <c r="J51" s="274"/>
      <c r="K51" s="275"/>
      <c r="L51" s="275"/>
      <c r="M51" s="274"/>
      <c r="N51" s="275"/>
      <c r="O51" s="275"/>
      <c r="P51" s="274"/>
      <c r="Q51" s="275"/>
      <c r="R51" s="275"/>
      <c r="S51" s="274"/>
      <c r="T51" s="275"/>
      <c r="U51" s="275"/>
      <c r="V51" s="274"/>
      <c r="W51" s="275"/>
      <c r="X51" s="275"/>
      <c r="Y51" s="274"/>
      <c r="Z51" s="275"/>
      <c r="AA51" s="275"/>
      <c r="AB51" s="274"/>
      <c r="AC51" s="275"/>
      <c r="AD51" s="81"/>
      <c r="AE51" s="322">
        <v>15</v>
      </c>
      <c r="AF51" s="324"/>
    </row>
    <row r="52" spans="1:32">
      <c r="A52" s="96" t="s">
        <v>48</v>
      </c>
      <c r="B52" s="82"/>
      <c r="C52" s="534"/>
      <c r="D52" s="535"/>
      <c r="E52" s="535"/>
      <c r="F52" s="90"/>
      <c r="G52" s="274"/>
      <c r="H52" s="275"/>
      <c r="I52" s="275"/>
      <c r="J52" s="274"/>
      <c r="K52" s="275"/>
      <c r="L52" s="275"/>
      <c r="M52" s="274"/>
      <c r="N52" s="275"/>
      <c r="O52" s="275"/>
      <c r="P52" s="274"/>
      <c r="Q52" s="275"/>
      <c r="R52" s="275"/>
      <c r="S52" s="274"/>
      <c r="T52" s="275"/>
      <c r="U52" s="275"/>
      <c r="V52" s="274"/>
      <c r="W52" s="275"/>
      <c r="X52" s="275"/>
      <c r="Y52" s="274"/>
      <c r="Z52" s="275"/>
      <c r="AA52" s="275"/>
      <c r="AB52" s="274"/>
      <c r="AC52" s="275"/>
      <c r="AD52" s="81"/>
      <c r="AE52" s="322">
        <v>15</v>
      </c>
      <c r="AF52" s="324"/>
    </row>
    <row r="53" spans="1:32" ht="29.25" customHeight="1">
      <c r="A53" s="94" t="s">
        <v>49</v>
      </c>
      <c r="B53" s="82"/>
      <c r="C53" s="534"/>
      <c r="D53" s="535"/>
      <c r="E53" s="535"/>
      <c r="F53" s="90"/>
      <c r="G53" s="274"/>
      <c r="H53" s="275"/>
      <c r="I53" s="275"/>
      <c r="J53" s="274"/>
      <c r="K53" s="275"/>
      <c r="L53" s="275"/>
      <c r="M53" s="274"/>
      <c r="N53" s="275"/>
      <c r="O53" s="275"/>
      <c r="P53" s="274"/>
      <c r="Q53" s="275"/>
      <c r="R53" s="275"/>
      <c r="S53" s="274"/>
      <c r="T53" s="275"/>
      <c r="U53" s="275"/>
      <c r="V53" s="274"/>
      <c r="W53" s="275"/>
      <c r="X53" s="275"/>
      <c r="Y53" s="274"/>
      <c r="Z53" s="275"/>
      <c r="AA53" s="275"/>
      <c r="AB53" s="274"/>
      <c r="AC53" s="275"/>
      <c r="AD53" s="81"/>
      <c r="AE53" s="322">
        <v>15</v>
      </c>
      <c r="AF53" s="324"/>
    </row>
    <row r="54" spans="1:32">
      <c r="A54" s="97" t="s">
        <v>50</v>
      </c>
      <c r="B54" s="82"/>
      <c r="C54" s="534"/>
      <c r="D54" s="535"/>
      <c r="E54" s="535"/>
      <c r="F54" s="90"/>
      <c r="G54" s="274"/>
      <c r="H54" s="275"/>
      <c r="I54" s="275"/>
      <c r="J54" s="274"/>
      <c r="K54" s="275"/>
      <c r="L54" s="275"/>
      <c r="M54" s="274"/>
      <c r="N54" s="275"/>
      <c r="O54" s="275"/>
      <c r="P54" s="274"/>
      <c r="Q54" s="275"/>
      <c r="R54" s="275"/>
      <c r="S54" s="274"/>
      <c r="T54" s="275"/>
      <c r="U54" s="275"/>
      <c r="V54" s="274"/>
      <c r="W54" s="275"/>
      <c r="X54" s="275"/>
      <c r="Y54" s="274"/>
      <c r="Z54" s="275"/>
      <c r="AA54" s="275"/>
      <c r="AB54" s="274"/>
      <c r="AC54" s="275"/>
      <c r="AD54" s="81"/>
      <c r="AE54" s="322">
        <v>15</v>
      </c>
      <c r="AF54" s="324"/>
    </row>
    <row r="55" spans="1:32">
      <c r="A55" s="93" t="s">
        <v>51</v>
      </c>
      <c r="B55" s="82"/>
      <c r="C55" s="534"/>
      <c r="D55" s="535"/>
      <c r="E55" s="535"/>
      <c r="F55" s="90"/>
      <c r="G55" s="274"/>
      <c r="H55" s="275"/>
      <c r="I55" s="275"/>
      <c r="J55" s="274"/>
      <c r="K55" s="275"/>
      <c r="L55" s="275"/>
      <c r="M55" s="274"/>
      <c r="N55" s="275"/>
      <c r="O55" s="275"/>
      <c r="P55" s="274"/>
      <c r="Q55" s="275"/>
      <c r="R55" s="275"/>
      <c r="S55" s="274"/>
      <c r="T55" s="275"/>
      <c r="U55" s="275"/>
      <c r="V55" s="274"/>
      <c r="W55" s="275"/>
      <c r="X55" s="275"/>
      <c r="Y55" s="274"/>
      <c r="Z55" s="275"/>
      <c r="AA55" s="275"/>
      <c r="AB55" s="274"/>
      <c r="AC55" s="275"/>
      <c r="AD55" s="81"/>
      <c r="AE55" s="322">
        <v>15</v>
      </c>
      <c r="AF55" s="326"/>
    </row>
    <row r="56" spans="1:32">
      <c r="A56" s="93" t="s">
        <v>52</v>
      </c>
      <c r="B56" s="82"/>
      <c r="C56" s="534"/>
      <c r="D56" s="535"/>
      <c r="E56" s="535"/>
      <c r="F56" s="90"/>
      <c r="G56" s="274"/>
      <c r="H56" s="275"/>
      <c r="I56" s="275"/>
      <c r="J56" s="274"/>
      <c r="K56" s="275"/>
      <c r="L56" s="275"/>
      <c r="M56" s="274"/>
      <c r="N56" s="275"/>
      <c r="O56" s="275"/>
      <c r="P56" s="274"/>
      <c r="Q56" s="275"/>
      <c r="R56" s="275"/>
      <c r="S56" s="274"/>
      <c r="T56" s="275"/>
      <c r="U56" s="275"/>
      <c r="V56" s="274"/>
      <c r="W56" s="275"/>
      <c r="X56" s="275"/>
      <c r="Y56" s="274"/>
      <c r="Z56" s="275"/>
      <c r="AA56" s="275"/>
      <c r="AB56" s="274"/>
      <c r="AC56" s="275"/>
      <c r="AD56" s="81"/>
      <c r="AE56" s="322">
        <v>15</v>
      </c>
      <c r="AF56" s="326"/>
    </row>
    <row r="57" spans="1:32">
      <c r="A57" s="93" t="s">
        <v>53</v>
      </c>
      <c r="B57" s="82"/>
      <c r="C57" s="534"/>
      <c r="D57" s="535"/>
      <c r="E57" s="535"/>
      <c r="F57" s="90"/>
      <c r="G57" s="274"/>
      <c r="H57" s="275"/>
      <c r="I57" s="275"/>
      <c r="J57" s="274"/>
      <c r="K57" s="275"/>
      <c r="L57" s="275"/>
      <c r="M57" s="274"/>
      <c r="N57" s="275"/>
      <c r="O57" s="275"/>
      <c r="P57" s="274"/>
      <c r="Q57" s="275"/>
      <c r="R57" s="275"/>
      <c r="S57" s="274"/>
      <c r="T57" s="275"/>
      <c r="U57" s="275"/>
      <c r="V57" s="274"/>
      <c r="W57" s="275"/>
      <c r="X57" s="275"/>
      <c r="Y57" s="274"/>
      <c r="Z57" s="275"/>
      <c r="AA57" s="275"/>
      <c r="AB57" s="274"/>
      <c r="AC57" s="275"/>
      <c r="AD57" s="81"/>
      <c r="AE57" s="322">
        <v>15</v>
      </c>
      <c r="AF57" s="326"/>
    </row>
    <row r="58" spans="1:32">
      <c r="A58" s="93" t="s">
        <v>54</v>
      </c>
      <c r="B58" s="82"/>
      <c r="C58" s="534"/>
      <c r="D58" s="535"/>
      <c r="E58" s="535"/>
      <c r="F58" s="90"/>
      <c r="G58" s="274"/>
      <c r="H58" s="275"/>
      <c r="I58" s="275"/>
      <c r="J58" s="274"/>
      <c r="K58" s="275"/>
      <c r="L58" s="275"/>
      <c r="M58" s="274"/>
      <c r="N58" s="275"/>
      <c r="O58" s="275"/>
      <c r="P58" s="274"/>
      <c r="Q58" s="275"/>
      <c r="R58" s="275"/>
      <c r="S58" s="274"/>
      <c r="T58" s="275"/>
      <c r="U58" s="275"/>
      <c r="V58" s="274"/>
      <c r="W58" s="275"/>
      <c r="X58" s="275"/>
      <c r="Y58" s="274"/>
      <c r="Z58" s="275"/>
      <c r="AA58" s="275"/>
      <c r="AB58" s="274"/>
      <c r="AC58" s="275"/>
      <c r="AD58" s="81"/>
      <c r="AE58" s="322">
        <v>15</v>
      </c>
      <c r="AF58" s="326"/>
    </row>
    <row r="59" spans="1:32">
      <c r="A59" s="93" t="s">
        <v>55</v>
      </c>
      <c r="B59" s="82"/>
      <c r="C59" s="534"/>
      <c r="D59" s="535"/>
      <c r="E59" s="535"/>
      <c r="F59" s="90"/>
      <c r="G59" s="274"/>
      <c r="H59" s="275"/>
      <c r="I59" s="275"/>
      <c r="J59" s="274"/>
      <c r="K59" s="275"/>
      <c r="L59" s="275"/>
      <c r="M59" s="274"/>
      <c r="N59" s="275"/>
      <c r="O59" s="275"/>
      <c r="P59" s="274"/>
      <c r="Q59" s="275"/>
      <c r="R59" s="275"/>
      <c r="S59" s="274"/>
      <c r="T59" s="275"/>
      <c r="U59" s="275"/>
      <c r="V59" s="274"/>
      <c r="W59" s="275"/>
      <c r="X59" s="275"/>
      <c r="Y59" s="274"/>
      <c r="Z59" s="275"/>
      <c r="AA59" s="275"/>
      <c r="AB59" s="274"/>
      <c r="AC59" s="275"/>
      <c r="AD59" s="81"/>
      <c r="AE59" s="322">
        <v>15</v>
      </c>
      <c r="AF59" s="326"/>
    </row>
    <row r="60" spans="1:32" ht="15.75" thickBot="1">
      <c r="A60" s="93" t="s">
        <v>56</v>
      </c>
      <c r="B60" s="82"/>
      <c r="C60" s="551"/>
      <c r="D60" s="552"/>
      <c r="E60" s="552"/>
      <c r="F60" s="90"/>
      <c r="G60" s="274"/>
      <c r="H60" s="275"/>
      <c r="I60" s="275"/>
      <c r="J60" s="274"/>
      <c r="K60" s="275"/>
      <c r="L60" s="275"/>
      <c r="M60" s="274"/>
      <c r="N60" s="275"/>
      <c r="O60" s="275"/>
      <c r="P60" s="274"/>
      <c r="Q60" s="275"/>
      <c r="R60" s="275"/>
      <c r="S60" s="274"/>
      <c r="T60" s="275"/>
      <c r="U60" s="275"/>
      <c r="V60" s="274"/>
      <c r="W60" s="275"/>
      <c r="X60" s="275"/>
      <c r="Y60" s="274"/>
      <c r="Z60" s="275"/>
      <c r="AA60" s="275"/>
      <c r="AB60" s="274"/>
      <c r="AC60" s="275"/>
      <c r="AD60" s="81"/>
      <c r="AE60" s="327">
        <v>15</v>
      </c>
      <c r="AF60" s="326"/>
    </row>
    <row r="61" spans="1:32" ht="16.5" thickBot="1">
      <c r="A61" s="365" t="s">
        <v>57</v>
      </c>
      <c r="B61" s="99"/>
      <c r="C61" s="553"/>
      <c r="D61" s="554"/>
      <c r="E61" s="554"/>
      <c r="F61" s="100"/>
      <c r="G61" s="280"/>
      <c r="H61" s="17"/>
      <c r="I61" s="17"/>
      <c r="J61" s="280"/>
      <c r="K61" s="17"/>
      <c r="L61" s="275"/>
      <c r="M61" s="280"/>
      <c r="N61" s="17"/>
      <c r="O61" s="17"/>
      <c r="P61" s="280"/>
      <c r="Q61" s="17"/>
      <c r="R61" s="17"/>
      <c r="S61" s="281"/>
      <c r="T61" s="282"/>
      <c r="U61" s="282"/>
      <c r="V61" s="281"/>
      <c r="W61" s="17"/>
      <c r="X61" s="17"/>
      <c r="Y61" s="280"/>
      <c r="Z61" s="17"/>
      <c r="AA61" s="17"/>
      <c r="AB61" s="280"/>
      <c r="AC61" s="17"/>
      <c r="AD61" s="283"/>
      <c r="AE61" s="328">
        <v>15</v>
      </c>
      <c r="AF61" s="329"/>
    </row>
    <row r="62" spans="1:32" ht="16.5" thickBot="1">
      <c r="A62" s="365" t="s">
        <v>128</v>
      </c>
      <c r="B62" s="348"/>
      <c r="C62" s="556"/>
      <c r="D62" s="557"/>
      <c r="E62" s="557"/>
      <c r="F62" s="349"/>
      <c r="G62" s="280"/>
      <c r="H62" s="347"/>
      <c r="I62" s="347"/>
      <c r="J62" s="280"/>
      <c r="K62" s="347"/>
      <c r="L62" s="275"/>
      <c r="M62" s="280"/>
      <c r="N62" s="347"/>
      <c r="O62" s="347"/>
      <c r="P62" s="280"/>
      <c r="Q62" s="347"/>
      <c r="R62" s="347"/>
      <c r="S62" s="281"/>
      <c r="T62" s="282"/>
      <c r="U62" s="282"/>
      <c r="V62" s="281"/>
      <c r="W62" s="347"/>
      <c r="X62" s="347"/>
      <c r="Y62" s="280"/>
      <c r="Z62" s="347"/>
      <c r="AA62" s="347"/>
      <c r="AB62" s="280"/>
      <c r="AC62" s="347"/>
      <c r="AD62" s="283"/>
      <c r="AE62" s="328"/>
      <c r="AF62" s="329"/>
    </row>
    <row r="63" spans="1:32" ht="16.5" thickBot="1">
      <c r="A63" s="365" t="s">
        <v>129</v>
      </c>
      <c r="B63" s="348"/>
      <c r="C63" s="556"/>
      <c r="D63" s="557"/>
      <c r="E63" s="557"/>
      <c r="F63" s="349"/>
      <c r="G63" s="280"/>
      <c r="H63" s="347"/>
      <c r="I63" s="347"/>
      <c r="J63" s="280"/>
      <c r="K63" s="347"/>
      <c r="L63" s="275"/>
      <c r="M63" s="280"/>
      <c r="N63" s="347"/>
      <c r="O63" s="347"/>
      <c r="P63" s="280"/>
      <c r="Q63" s="347"/>
      <c r="R63" s="347"/>
      <c r="S63" s="281"/>
      <c r="T63" s="282"/>
      <c r="U63" s="282"/>
      <c r="V63" s="281"/>
      <c r="W63" s="347"/>
      <c r="X63" s="347"/>
      <c r="Y63" s="280"/>
      <c r="Z63" s="347"/>
      <c r="AA63" s="347"/>
      <c r="AB63" s="280"/>
      <c r="AC63" s="347"/>
      <c r="AD63" s="283"/>
      <c r="AE63" s="328"/>
      <c r="AF63" s="329"/>
    </row>
    <row r="64" spans="1:32" ht="16.5" thickBot="1">
      <c r="A64" s="365" t="s">
        <v>75</v>
      </c>
      <c r="B64" s="348"/>
      <c r="C64" s="556"/>
      <c r="D64" s="557"/>
      <c r="E64" s="557"/>
      <c r="F64" s="349"/>
      <c r="G64" s="280"/>
      <c r="H64" s="347"/>
      <c r="I64" s="347"/>
      <c r="J64" s="280"/>
      <c r="K64" s="347"/>
      <c r="L64" s="275"/>
      <c r="M64" s="280"/>
      <c r="N64" s="347"/>
      <c r="O64" s="347"/>
      <c r="P64" s="280"/>
      <c r="Q64" s="347"/>
      <c r="R64" s="347"/>
      <c r="S64" s="281"/>
      <c r="T64" s="282"/>
      <c r="U64" s="282"/>
      <c r="V64" s="281"/>
      <c r="W64" s="347"/>
      <c r="X64" s="347"/>
      <c r="Y64" s="280"/>
      <c r="Z64" s="347"/>
      <c r="AA64" s="347"/>
      <c r="AB64" s="280"/>
      <c r="AC64" s="347"/>
      <c r="AD64" s="283"/>
      <c r="AE64" s="328"/>
      <c r="AF64" s="329"/>
    </row>
    <row r="65" spans="1:32" ht="16.5" thickBot="1">
      <c r="A65" s="365" t="s">
        <v>130</v>
      </c>
      <c r="B65" s="348"/>
      <c r="C65" s="556"/>
      <c r="D65" s="557"/>
      <c r="E65" s="557"/>
      <c r="F65" s="349"/>
      <c r="G65" s="280"/>
      <c r="H65" s="347"/>
      <c r="I65" s="347"/>
      <c r="J65" s="280"/>
      <c r="K65" s="347"/>
      <c r="L65" s="275"/>
      <c r="M65" s="280"/>
      <c r="N65" s="347"/>
      <c r="O65" s="347"/>
      <c r="P65" s="280"/>
      <c r="Q65" s="347"/>
      <c r="R65" s="347"/>
      <c r="S65" s="281"/>
      <c r="T65" s="282"/>
      <c r="U65" s="282"/>
      <c r="V65" s="281"/>
      <c r="W65" s="347"/>
      <c r="X65" s="347"/>
      <c r="Y65" s="280"/>
      <c r="Z65" s="347"/>
      <c r="AA65" s="347"/>
      <c r="AB65" s="280"/>
      <c r="AC65" s="347"/>
      <c r="AD65" s="283"/>
      <c r="AE65" s="328"/>
      <c r="AF65" s="329"/>
    </row>
    <row r="66" spans="1:32" ht="16.5" thickBot="1">
      <c r="A66" s="365" t="s">
        <v>131</v>
      </c>
      <c r="B66" s="348"/>
      <c r="C66" s="556"/>
      <c r="D66" s="557"/>
      <c r="E66" s="557"/>
      <c r="F66" s="349"/>
      <c r="G66" s="280"/>
      <c r="H66" s="347"/>
      <c r="I66" s="347"/>
      <c r="J66" s="280"/>
      <c r="K66" s="347"/>
      <c r="L66" s="275"/>
      <c r="M66" s="280"/>
      <c r="N66" s="347"/>
      <c r="O66" s="347"/>
      <c r="P66" s="280"/>
      <c r="Q66" s="347"/>
      <c r="R66" s="347"/>
      <c r="S66" s="281"/>
      <c r="T66" s="282"/>
      <c r="U66" s="282"/>
      <c r="V66" s="281"/>
      <c r="W66" s="347"/>
      <c r="X66" s="347"/>
      <c r="Y66" s="280"/>
      <c r="Z66" s="347"/>
      <c r="AA66" s="347"/>
      <c r="AB66" s="280"/>
      <c r="AC66" s="347"/>
      <c r="AD66" s="283"/>
      <c r="AE66" s="328"/>
      <c r="AF66" s="329"/>
    </row>
    <row r="67" spans="1:32" ht="16.5" thickBot="1">
      <c r="A67" s="365" t="s">
        <v>132</v>
      </c>
      <c r="B67" s="348"/>
      <c r="C67" s="556"/>
      <c r="D67" s="557"/>
      <c r="E67" s="557"/>
      <c r="F67" s="349"/>
      <c r="G67" s="280"/>
      <c r="H67" s="347"/>
      <c r="I67" s="347"/>
      <c r="J67" s="280"/>
      <c r="K67" s="347"/>
      <c r="L67" s="275"/>
      <c r="M67" s="280"/>
      <c r="N67" s="347"/>
      <c r="O67" s="347"/>
      <c r="P67" s="280"/>
      <c r="Q67" s="347"/>
      <c r="R67" s="347"/>
      <c r="S67" s="281"/>
      <c r="T67" s="282"/>
      <c r="U67" s="282"/>
      <c r="V67" s="281"/>
      <c r="W67" s="347"/>
      <c r="X67" s="347"/>
      <c r="Y67" s="280"/>
      <c r="Z67" s="347"/>
      <c r="AA67" s="347"/>
      <c r="AB67" s="280"/>
      <c r="AC67" s="347"/>
      <c r="AD67" s="283"/>
      <c r="AE67" s="328"/>
      <c r="AF67" s="329"/>
    </row>
    <row r="68" spans="1:32" ht="16.5" thickBot="1">
      <c r="A68" s="365" t="s">
        <v>133</v>
      </c>
      <c r="B68" s="348"/>
      <c r="C68" s="366"/>
      <c r="D68" s="367"/>
      <c r="E68" s="367"/>
      <c r="F68" s="349"/>
      <c r="G68" s="280"/>
      <c r="H68" s="347"/>
      <c r="I68" s="347"/>
      <c r="J68" s="280"/>
      <c r="K68" s="347"/>
      <c r="L68" s="275"/>
      <c r="M68" s="280"/>
      <c r="N68" s="347"/>
      <c r="O68" s="347"/>
      <c r="P68" s="280"/>
      <c r="Q68" s="347"/>
      <c r="R68" s="347"/>
      <c r="S68" s="281"/>
      <c r="T68" s="282"/>
      <c r="U68" s="282"/>
      <c r="V68" s="281"/>
      <c r="W68" s="347"/>
      <c r="X68" s="347"/>
      <c r="Y68" s="280"/>
      <c r="Z68" s="347"/>
      <c r="AA68" s="347"/>
      <c r="AB68" s="280"/>
      <c r="AC68" s="347"/>
      <c r="AD68" s="283"/>
      <c r="AE68" s="328"/>
      <c r="AF68" s="329"/>
    </row>
    <row r="69" spans="1:32" ht="16.5" thickBot="1">
      <c r="A69" s="365" t="s">
        <v>134</v>
      </c>
      <c r="B69" s="348"/>
      <c r="C69" s="366"/>
      <c r="D69" s="367"/>
      <c r="E69" s="367"/>
      <c r="F69" s="349"/>
      <c r="G69" s="280"/>
      <c r="H69" s="347"/>
      <c r="I69" s="347"/>
      <c r="J69" s="280"/>
      <c r="K69" s="347"/>
      <c r="L69" s="275"/>
      <c r="M69" s="280"/>
      <c r="N69" s="347"/>
      <c r="O69" s="347"/>
      <c r="P69" s="280"/>
      <c r="Q69" s="347"/>
      <c r="R69" s="347"/>
      <c r="S69" s="281"/>
      <c r="T69" s="282"/>
      <c r="U69" s="282"/>
      <c r="V69" s="281"/>
      <c r="W69" s="347"/>
      <c r="X69" s="347"/>
      <c r="Y69" s="280"/>
      <c r="Z69" s="347"/>
      <c r="AA69" s="347"/>
      <c r="AB69" s="280"/>
      <c r="AC69" s="347"/>
      <c r="AD69" s="283"/>
      <c r="AE69" s="328"/>
      <c r="AF69" s="329"/>
    </row>
    <row r="70" spans="1:32" ht="16.5" thickBot="1">
      <c r="A70" s="365" t="s">
        <v>135</v>
      </c>
      <c r="B70" s="348"/>
      <c r="C70" s="556"/>
      <c r="D70" s="557"/>
      <c r="E70" s="557"/>
      <c r="F70" s="349"/>
      <c r="G70" s="280"/>
      <c r="H70" s="347"/>
      <c r="I70" s="347"/>
      <c r="J70" s="280"/>
      <c r="K70" s="347"/>
      <c r="L70" s="275"/>
      <c r="M70" s="280"/>
      <c r="N70" s="347"/>
      <c r="O70" s="347"/>
      <c r="P70" s="280"/>
      <c r="Q70" s="347"/>
      <c r="R70" s="347"/>
      <c r="S70" s="281"/>
      <c r="T70" s="282"/>
      <c r="U70" s="282"/>
      <c r="V70" s="281"/>
      <c r="W70" s="347"/>
      <c r="X70" s="347"/>
      <c r="Y70" s="280"/>
      <c r="Z70" s="347"/>
      <c r="AA70" s="347"/>
      <c r="AB70" s="280"/>
      <c r="AC70" s="347"/>
      <c r="AD70" s="283"/>
      <c r="AE70" s="328"/>
      <c r="AF70" s="329"/>
    </row>
    <row r="71" spans="1:32" ht="15.75">
      <c r="A71" s="106" t="s">
        <v>58</v>
      </c>
      <c r="B71" s="17"/>
      <c r="C71" s="555"/>
      <c r="D71" s="555"/>
      <c r="E71" s="555"/>
      <c r="F71" s="107"/>
      <c r="G71" s="108">
        <v>5</v>
      </c>
      <c r="H71" s="17"/>
      <c r="I71" s="17"/>
      <c r="J71" s="280"/>
      <c r="K71" s="17"/>
      <c r="L71" s="330"/>
      <c r="M71" s="280"/>
      <c r="N71" s="17"/>
      <c r="O71" s="17"/>
      <c r="P71" s="280"/>
      <c r="Q71" s="17"/>
      <c r="R71" s="17"/>
      <c r="S71" s="281">
        <v>4</v>
      </c>
      <c r="T71" s="282"/>
      <c r="U71" s="282"/>
      <c r="V71" s="281"/>
      <c r="W71" s="17"/>
      <c r="X71" s="17"/>
      <c r="Y71" s="280"/>
      <c r="Z71" s="17"/>
      <c r="AA71" s="17"/>
      <c r="AB71" s="280"/>
      <c r="AC71" s="17"/>
      <c r="AD71" s="283"/>
      <c r="AE71" s="106"/>
      <c r="AF71" s="329">
        <f>SUM(G71,J71,M71,P71,S71,V71,Y71,AB71)</f>
        <v>9</v>
      </c>
    </row>
    <row r="72" spans="1:32">
      <c r="A72" s="110" t="s">
        <v>59</v>
      </c>
      <c r="B72" s="111"/>
      <c r="C72" s="519"/>
      <c r="D72" s="520"/>
      <c r="E72" s="520"/>
      <c r="F72" s="520"/>
      <c r="G72" s="288"/>
      <c r="H72" s="289"/>
      <c r="I72" s="289"/>
      <c r="J72" s="288"/>
      <c r="K72" s="289"/>
      <c r="L72" s="289"/>
      <c r="M72" s="288"/>
      <c r="N72" s="289"/>
      <c r="O72" s="289"/>
      <c r="P72" s="288"/>
      <c r="Q72" s="289"/>
      <c r="R72" s="289"/>
      <c r="S72" s="288"/>
      <c r="T72" s="289"/>
      <c r="U72" s="289"/>
      <c r="V72" s="288"/>
      <c r="W72" s="289"/>
      <c r="X72" s="289"/>
      <c r="Y72" s="288"/>
      <c r="Z72" s="289"/>
      <c r="AA72" s="289"/>
      <c r="AB72" s="288">
        <v>10</v>
      </c>
      <c r="AC72" s="289"/>
      <c r="AD72" s="290"/>
      <c r="AE72" s="316">
        <f>SUM(G72,J72,M72,P72,S72,V72)*15</f>
        <v>0</v>
      </c>
      <c r="AF72" s="331">
        <f t="shared" ref="AF72" si="8">SUM(G72,J72,M72,P72,S72,V72,Y72,AB72)</f>
        <v>10</v>
      </c>
    </row>
    <row r="73" spans="1:32" ht="15.75" thickBot="1">
      <c r="A73" s="542" t="s">
        <v>60</v>
      </c>
      <c r="B73" s="543"/>
      <c r="C73" s="543"/>
      <c r="D73" s="543"/>
      <c r="E73" s="543"/>
      <c r="F73" s="544"/>
      <c r="G73" s="407">
        <f t="shared" ref="G73:AC73" si="9">SUM(G8:G72)</f>
        <v>30</v>
      </c>
      <c r="H73" s="408">
        <f t="shared" si="9"/>
        <v>149.5</v>
      </c>
      <c r="I73" s="408">
        <f t="shared" si="9"/>
        <v>400.5</v>
      </c>
      <c r="J73" s="407">
        <f t="shared" si="9"/>
        <v>30</v>
      </c>
      <c r="K73" s="408">
        <f t="shared" si="9"/>
        <v>244.5</v>
      </c>
      <c r="L73" s="408">
        <f t="shared" si="9"/>
        <v>495.5</v>
      </c>
      <c r="M73" s="407">
        <f t="shared" si="9"/>
        <v>30</v>
      </c>
      <c r="N73" s="408">
        <f t="shared" si="9"/>
        <v>262</v>
      </c>
      <c r="O73" s="408">
        <f t="shared" si="9"/>
        <v>488</v>
      </c>
      <c r="P73" s="407">
        <f t="shared" si="9"/>
        <v>30</v>
      </c>
      <c r="Q73" s="408">
        <f t="shared" si="9"/>
        <v>202</v>
      </c>
      <c r="R73" s="408">
        <f t="shared" si="9"/>
        <v>548</v>
      </c>
      <c r="S73" s="407">
        <f t="shared" si="9"/>
        <v>30</v>
      </c>
      <c r="T73" s="408">
        <f t="shared" si="9"/>
        <v>142</v>
      </c>
      <c r="U73" s="408">
        <f t="shared" si="9"/>
        <v>508</v>
      </c>
      <c r="V73" s="407">
        <f t="shared" si="9"/>
        <v>30</v>
      </c>
      <c r="W73" s="408">
        <f t="shared" si="9"/>
        <v>97</v>
      </c>
      <c r="X73" s="408">
        <f t="shared" si="9"/>
        <v>428</v>
      </c>
      <c r="Y73" s="407">
        <f t="shared" si="9"/>
        <v>30</v>
      </c>
      <c r="Z73" s="408">
        <f t="shared" si="9"/>
        <v>157</v>
      </c>
      <c r="AA73" s="408">
        <f t="shared" si="9"/>
        <v>593</v>
      </c>
      <c r="AB73" s="407">
        <f t="shared" si="9"/>
        <v>30</v>
      </c>
      <c r="AC73" s="408">
        <f t="shared" si="9"/>
        <v>52</v>
      </c>
      <c r="AD73" s="408">
        <f t="shared" ref="AD73" si="10">SUM(AD8:AD72)</f>
        <v>373</v>
      </c>
      <c r="AE73" s="407">
        <f>SUM(AE15,AE24,AE31,AE32,AE72)</f>
        <v>5140</v>
      </c>
      <c r="AF73" s="407">
        <f>SUM(AF15,AF24,AF31,AF32,AF71,AF72)</f>
        <v>240</v>
      </c>
    </row>
    <row r="74" spans="1:32" ht="15.75" thickTop="1">
      <c r="P74" s="115"/>
      <c r="AB74" s="115"/>
    </row>
  </sheetData>
  <mergeCells count="83">
    <mergeCell ref="C67:E67"/>
    <mergeCell ref="C70:E70"/>
    <mergeCell ref="C62:E62"/>
    <mergeCell ref="C63:E63"/>
    <mergeCell ref="C64:E64"/>
    <mergeCell ref="C65:E65"/>
    <mergeCell ref="C66:E66"/>
    <mergeCell ref="A73:F73"/>
    <mergeCell ref="A15:AD15"/>
    <mergeCell ref="A31:F31"/>
    <mergeCell ref="A25:AD25"/>
    <mergeCell ref="A24:E24"/>
    <mergeCell ref="C58:E58"/>
    <mergeCell ref="C59:E59"/>
    <mergeCell ref="C60:E60"/>
    <mergeCell ref="C61:E61"/>
    <mergeCell ref="C71:E71"/>
    <mergeCell ref="C72:F72"/>
    <mergeCell ref="C52:E52"/>
    <mergeCell ref="C53:E53"/>
    <mergeCell ref="C54:E54"/>
    <mergeCell ref="C55:E55"/>
    <mergeCell ref="C56:E56"/>
    <mergeCell ref="C57:E57"/>
    <mergeCell ref="C47:E47"/>
    <mergeCell ref="C48:E48"/>
    <mergeCell ref="C49:E49"/>
    <mergeCell ref="C50:E50"/>
    <mergeCell ref="C51:E51"/>
    <mergeCell ref="C29:F29"/>
    <mergeCell ref="C30:F30"/>
    <mergeCell ref="C46:E46"/>
    <mergeCell ref="C32:E32"/>
    <mergeCell ref="C33:F33"/>
    <mergeCell ref="C37:F37"/>
    <mergeCell ref="C38:F38"/>
    <mergeCell ref="C39:F39"/>
    <mergeCell ref="C41:F41"/>
    <mergeCell ref="C42:F42"/>
    <mergeCell ref="C43:F43"/>
    <mergeCell ref="C44:F44"/>
    <mergeCell ref="C45:E45"/>
    <mergeCell ref="C34:E34"/>
    <mergeCell ref="C35:E35"/>
    <mergeCell ref="C36:E36"/>
    <mergeCell ref="C23:F23"/>
    <mergeCell ref="C26:F26"/>
    <mergeCell ref="C27:F27"/>
    <mergeCell ref="C28:F28"/>
    <mergeCell ref="C18:F18"/>
    <mergeCell ref="C19:F19"/>
    <mergeCell ref="C20:F20"/>
    <mergeCell ref="C21:F21"/>
    <mergeCell ref="C22:F22"/>
    <mergeCell ref="C12:F12"/>
    <mergeCell ref="C13:F13"/>
    <mergeCell ref="C14:F14"/>
    <mergeCell ref="C16:E16"/>
    <mergeCell ref="C17:F17"/>
    <mergeCell ref="AF5:AF6"/>
    <mergeCell ref="A7:AF7"/>
    <mergeCell ref="C8:F8"/>
    <mergeCell ref="C9:F9"/>
    <mergeCell ref="C10:F10"/>
    <mergeCell ref="AB5:AD5"/>
    <mergeCell ref="AE5:AE6"/>
    <mergeCell ref="A5:A6"/>
    <mergeCell ref="B5:B6"/>
    <mergeCell ref="C11:F11"/>
    <mergeCell ref="P5:R5"/>
    <mergeCell ref="S5:U5"/>
    <mergeCell ref="V5:X5"/>
    <mergeCell ref="Y5:AA5"/>
    <mergeCell ref="C5:F6"/>
    <mergeCell ref="G5:I5"/>
    <mergeCell ref="J5:L5"/>
    <mergeCell ref="M5:O5"/>
    <mergeCell ref="A1:AF1"/>
    <mergeCell ref="A2:AF2"/>
    <mergeCell ref="A3:AF3"/>
    <mergeCell ref="A4:F4"/>
    <mergeCell ref="G4:X4"/>
    <mergeCell ref="AE4:AF4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1034"/>
  <sheetViews>
    <sheetView zoomScale="90" zoomScaleNormal="90" workbookViewId="0">
      <selection activeCell="G4" sqref="G4:X4"/>
    </sheetView>
  </sheetViews>
  <sheetFormatPr defaultColWidth="14.42578125" defaultRowHeight="15"/>
  <cols>
    <col min="1" max="1" width="43.42578125" customWidth="1"/>
    <col min="2" max="2" width="11.7109375" customWidth="1"/>
    <col min="3" max="3" width="6.28515625" customWidth="1"/>
    <col min="4" max="4" width="5.5703125" customWidth="1"/>
    <col min="5" max="5" width="2.85546875" customWidth="1"/>
    <col min="6" max="6" width="1" hidden="1" customWidth="1"/>
    <col min="7" max="7" width="5.85546875" customWidth="1"/>
    <col min="8" max="8" width="6.140625" customWidth="1"/>
    <col min="9" max="9" width="7" customWidth="1"/>
    <col min="10" max="10" width="7.140625" customWidth="1"/>
    <col min="11" max="11" width="5.85546875" customWidth="1"/>
    <col min="12" max="12" width="7.28515625" customWidth="1"/>
    <col min="13" max="13" width="5.85546875" customWidth="1"/>
    <col min="14" max="14" width="6.5703125" customWidth="1"/>
    <col min="15" max="15" width="6.7109375" customWidth="1"/>
    <col min="16" max="16" width="6" customWidth="1"/>
    <col min="17" max="17" width="6.5703125" customWidth="1"/>
    <col min="18" max="18" width="6.7109375" customWidth="1"/>
    <col min="19" max="19" width="7" customWidth="1"/>
    <col min="20" max="20" width="6.5703125" customWidth="1"/>
    <col min="21" max="21" width="6.85546875" customWidth="1"/>
    <col min="22" max="22" width="6" customWidth="1"/>
    <col min="23" max="23" width="5.5703125" customWidth="1"/>
    <col min="24" max="30" width="6.5703125" customWidth="1"/>
    <col min="31" max="31" width="8.28515625" customWidth="1"/>
    <col min="32" max="32" width="7.5703125" customWidth="1"/>
    <col min="33" max="51" width="4" customWidth="1"/>
    <col min="52" max="52" width="9.140625" customWidth="1"/>
  </cols>
  <sheetData>
    <row r="1" spans="1:52" ht="13.5" customHeight="1" thickTop="1">
      <c r="A1" s="480" t="s">
        <v>61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2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</row>
    <row r="2" spans="1:52" ht="13.5" customHeight="1" thickBot="1">
      <c r="A2" s="483" t="s">
        <v>82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5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</row>
    <row r="3" spans="1:52" ht="13.5" customHeight="1" thickBot="1">
      <c r="A3" s="563" t="s">
        <v>140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4"/>
      <c r="Z3" s="564"/>
      <c r="AA3" s="564"/>
      <c r="AB3" s="564"/>
      <c r="AC3" s="564"/>
      <c r="AD3" s="564"/>
      <c r="AE3" s="564"/>
      <c r="AF3" s="565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</row>
    <row r="4" spans="1:52" ht="18" customHeight="1" thickBot="1">
      <c r="A4" s="566" t="s">
        <v>1</v>
      </c>
      <c r="B4" s="564"/>
      <c r="C4" s="564"/>
      <c r="D4" s="564"/>
      <c r="E4" s="564"/>
      <c r="F4" s="567"/>
      <c r="G4" s="568" t="s">
        <v>2</v>
      </c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1"/>
      <c r="Z4" s="1"/>
      <c r="AA4" s="1"/>
      <c r="AB4" s="1"/>
      <c r="AC4" s="1"/>
      <c r="AD4" s="1"/>
      <c r="AE4" s="568"/>
      <c r="AF4" s="570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</row>
    <row r="5" spans="1:52" ht="18" customHeight="1" thickBot="1">
      <c r="A5" s="591" t="s">
        <v>3</v>
      </c>
      <c r="B5" s="593" t="s">
        <v>4</v>
      </c>
      <c r="C5" s="572" t="s">
        <v>5</v>
      </c>
      <c r="D5" s="569"/>
      <c r="E5" s="569"/>
      <c r="F5" s="571"/>
      <c r="G5" s="568" t="s">
        <v>6</v>
      </c>
      <c r="H5" s="569"/>
      <c r="I5" s="571"/>
      <c r="J5" s="568" t="s">
        <v>7</v>
      </c>
      <c r="K5" s="569"/>
      <c r="L5" s="571"/>
      <c r="M5" s="568" t="s">
        <v>8</v>
      </c>
      <c r="N5" s="569"/>
      <c r="O5" s="571"/>
      <c r="P5" s="568" t="s">
        <v>9</v>
      </c>
      <c r="Q5" s="569"/>
      <c r="R5" s="571"/>
      <c r="S5" s="568" t="s">
        <v>10</v>
      </c>
      <c r="T5" s="569"/>
      <c r="U5" s="571"/>
      <c r="V5" s="568" t="s">
        <v>11</v>
      </c>
      <c r="W5" s="569"/>
      <c r="X5" s="571"/>
      <c r="Y5" s="568">
        <v>7</v>
      </c>
      <c r="Z5" s="569"/>
      <c r="AA5" s="571"/>
      <c r="AB5" s="568">
        <v>8</v>
      </c>
      <c r="AC5" s="569"/>
      <c r="AD5" s="571"/>
      <c r="AE5" s="589" t="s">
        <v>12</v>
      </c>
      <c r="AF5" s="581" t="s">
        <v>13</v>
      </c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</row>
    <row r="6" spans="1:52" ht="18" customHeight="1" thickBot="1">
      <c r="A6" s="592"/>
      <c r="B6" s="594"/>
      <c r="C6" s="573"/>
      <c r="D6" s="574"/>
      <c r="E6" s="574"/>
      <c r="F6" s="575"/>
      <c r="G6" s="2" t="s">
        <v>14</v>
      </c>
      <c r="H6" s="3" t="s">
        <v>15</v>
      </c>
      <c r="I6" s="1" t="s">
        <v>16</v>
      </c>
      <c r="J6" s="2" t="s">
        <v>14</v>
      </c>
      <c r="K6" s="3" t="s">
        <v>15</v>
      </c>
      <c r="L6" s="1" t="s">
        <v>16</v>
      </c>
      <c r="M6" s="2" t="s">
        <v>14</v>
      </c>
      <c r="N6" s="3" t="s">
        <v>15</v>
      </c>
      <c r="O6" s="1" t="s">
        <v>16</v>
      </c>
      <c r="P6" s="2" t="s">
        <v>14</v>
      </c>
      <c r="Q6" s="3" t="s">
        <v>15</v>
      </c>
      <c r="R6" s="1" t="s">
        <v>16</v>
      </c>
      <c r="S6" s="2" t="s">
        <v>14</v>
      </c>
      <c r="T6" s="3" t="s">
        <v>15</v>
      </c>
      <c r="U6" s="1" t="s">
        <v>16</v>
      </c>
      <c r="V6" s="2" t="s">
        <v>14</v>
      </c>
      <c r="W6" s="3" t="s">
        <v>15</v>
      </c>
      <c r="X6" s="1" t="s">
        <v>16</v>
      </c>
      <c r="Y6" s="4" t="s">
        <v>14</v>
      </c>
      <c r="Z6" s="5" t="s">
        <v>15</v>
      </c>
      <c r="AA6" s="6" t="s">
        <v>16</v>
      </c>
      <c r="AB6" s="4" t="s">
        <v>14</v>
      </c>
      <c r="AC6" s="5" t="s">
        <v>15</v>
      </c>
      <c r="AD6" s="6" t="s">
        <v>16</v>
      </c>
      <c r="AE6" s="590"/>
      <c r="AF6" s="582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</row>
    <row r="7" spans="1:52" ht="13.5" customHeight="1" thickTop="1" thickBot="1">
      <c r="A7" s="583" t="s">
        <v>17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4"/>
      <c r="AA7" s="584"/>
      <c r="AB7" s="584"/>
      <c r="AC7" s="584"/>
      <c r="AD7" s="584"/>
      <c r="AE7" s="584"/>
      <c r="AF7" s="585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</row>
    <row r="8" spans="1:52" ht="13.5" customHeight="1" thickBot="1">
      <c r="A8" s="305" t="s">
        <v>62</v>
      </c>
      <c r="B8" s="7"/>
      <c r="C8" s="586"/>
      <c r="D8" s="587"/>
      <c r="E8" s="587"/>
      <c r="F8" s="588"/>
      <c r="G8" s="8">
        <v>9</v>
      </c>
      <c r="H8" s="10">
        <v>30</v>
      </c>
      <c r="I8" s="11">
        <v>195</v>
      </c>
      <c r="J8" s="8">
        <v>9</v>
      </c>
      <c r="K8" s="10">
        <v>30</v>
      </c>
      <c r="L8" s="12">
        <v>195</v>
      </c>
      <c r="M8" s="8">
        <v>9</v>
      </c>
      <c r="N8" s="10">
        <v>30</v>
      </c>
      <c r="O8" s="11">
        <v>195</v>
      </c>
      <c r="P8" s="8">
        <v>9</v>
      </c>
      <c r="Q8" s="10">
        <v>30</v>
      </c>
      <c r="R8" s="12">
        <v>195</v>
      </c>
      <c r="S8" s="8">
        <v>10</v>
      </c>
      <c r="T8" s="10">
        <v>30</v>
      </c>
      <c r="U8" s="11">
        <v>220</v>
      </c>
      <c r="V8" s="8">
        <v>10</v>
      </c>
      <c r="W8" s="10">
        <v>30</v>
      </c>
      <c r="X8" s="13">
        <v>220</v>
      </c>
      <c r="Y8" s="14">
        <v>10</v>
      </c>
      <c r="Z8" s="10">
        <v>45</v>
      </c>
      <c r="AA8" s="10">
        <v>205</v>
      </c>
      <c r="AB8" s="15">
        <v>11</v>
      </c>
      <c r="AC8" s="10">
        <v>45</v>
      </c>
      <c r="AD8" s="16">
        <v>230</v>
      </c>
      <c r="AE8" s="117">
        <f t="shared" ref="AE8:AE14" si="0">SUM(H8,I8,K8,L8,N8,O8,Q8,R8,T8,U8,W8,X8,Z8,AA8,AC8,AD8)</f>
        <v>1925</v>
      </c>
      <c r="AF8" s="117">
        <f t="shared" ref="AF8:AF14" si="1">SUM(G8,J8,M8,P8,S8,V8,Y8,AB8)</f>
        <v>77</v>
      </c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</row>
    <row r="9" spans="1:52" ht="13.5" customHeight="1" thickBot="1">
      <c r="A9" s="305" t="s">
        <v>63</v>
      </c>
      <c r="B9" s="18"/>
      <c r="C9" s="558"/>
      <c r="D9" s="559"/>
      <c r="E9" s="559"/>
      <c r="F9" s="560"/>
      <c r="G9" s="19"/>
      <c r="H9" s="22"/>
      <c r="I9" s="23"/>
      <c r="J9" s="19">
        <v>2</v>
      </c>
      <c r="K9" s="22">
        <v>30</v>
      </c>
      <c r="L9" s="24">
        <v>35</v>
      </c>
      <c r="M9" s="19">
        <v>2</v>
      </c>
      <c r="N9" s="22">
        <v>30</v>
      </c>
      <c r="O9" s="23">
        <v>20</v>
      </c>
      <c r="P9" s="19">
        <v>2</v>
      </c>
      <c r="Q9" s="22">
        <v>30</v>
      </c>
      <c r="R9" s="24">
        <v>20</v>
      </c>
      <c r="S9" s="19">
        <v>2</v>
      </c>
      <c r="T9" s="22">
        <v>30</v>
      </c>
      <c r="U9" s="23">
        <v>20</v>
      </c>
      <c r="V9" s="19">
        <v>2</v>
      </c>
      <c r="W9" s="22">
        <v>30</v>
      </c>
      <c r="X9" s="22">
        <v>20</v>
      </c>
      <c r="Y9" s="25">
        <v>2</v>
      </c>
      <c r="Z9" s="21">
        <v>30</v>
      </c>
      <c r="AA9" s="21">
        <v>20</v>
      </c>
      <c r="AB9" s="25"/>
      <c r="AC9" s="21"/>
      <c r="AD9" s="118"/>
      <c r="AE9" s="117">
        <f t="shared" si="0"/>
        <v>315</v>
      </c>
      <c r="AF9" s="119">
        <f t="shared" si="1"/>
        <v>12</v>
      </c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</row>
    <row r="10" spans="1:52" ht="13.5" customHeight="1" thickBot="1">
      <c r="A10" s="306" t="s">
        <v>64</v>
      </c>
      <c r="B10" s="59"/>
      <c r="C10" s="558"/>
      <c r="D10" s="559"/>
      <c r="E10" s="559"/>
      <c r="F10" s="560"/>
      <c r="G10" s="19">
        <v>2</v>
      </c>
      <c r="H10" s="22">
        <v>15</v>
      </c>
      <c r="I10" s="23">
        <v>35</v>
      </c>
      <c r="J10" s="19">
        <v>2</v>
      </c>
      <c r="K10" s="22">
        <v>15</v>
      </c>
      <c r="L10" s="24">
        <v>35</v>
      </c>
      <c r="M10" s="19">
        <v>2</v>
      </c>
      <c r="N10" s="22">
        <v>30</v>
      </c>
      <c r="O10" s="23">
        <v>20</v>
      </c>
      <c r="P10" s="19">
        <v>2</v>
      </c>
      <c r="Q10" s="22">
        <v>30</v>
      </c>
      <c r="R10" s="24">
        <v>20</v>
      </c>
      <c r="S10" s="19">
        <v>2</v>
      </c>
      <c r="T10" s="22">
        <v>30</v>
      </c>
      <c r="U10" s="23">
        <v>20</v>
      </c>
      <c r="V10" s="19">
        <v>2</v>
      </c>
      <c r="W10" s="22">
        <v>30</v>
      </c>
      <c r="X10" s="22">
        <v>20</v>
      </c>
      <c r="Y10" s="25">
        <v>2</v>
      </c>
      <c r="Z10" s="22">
        <v>30</v>
      </c>
      <c r="AA10" s="22">
        <v>20</v>
      </c>
      <c r="AB10" s="25"/>
      <c r="AC10" s="22"/>
      <c r="AD10" s="26"/>
      <c r="AE10" s="117">
        <f t="shared" si="0"/>
        <v>350</v>
      </c>
      <c r="AF10" s="119">
        <f t="shared" si="1"/>
        <v>14</v>
      </c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</row>
    <row r="11" spans="1:52" ht="13.5" customHeight="1" thickBot="1">
      <c r="A11" s="305" t="s">
        <v>65</v>
      </c>
      <c r="B11" s="18"/>
      <c r="C11" s="558"/>
      <c r="D11" s="559"/>
      <c r="E11" s="559"/>
      <c r="F11" s="560"/>
      <c r="G11" s="19">
        <v>4</v>
      </c>
      <c r="H11" s="22">
        <v>66</v>
      </c>
      <c r="I11" s="23">
        <v>34</v>
      </c>
      <c r="J11" s="19">
        <v>4</v>
      </c>
      <c r="K11" s="22">
        <v>66</v>
      </c>
      <c r="L11" s="24">
        <v>34</v>
      </c>
      <c r="M11" s="19">
        <v>4</v>
      </c>
      <c r="N11" s="22">
        <v>66</v>
      </c>
      <c r="O11" s="23">
        <v>34</v>
      </c>
      <c r="P11" s="19">
        <v>4</v>
      </c>
      <c r="Q11" s="22">
        <v>66</v>
      </c>
      <c r="R11" s="24">
        <v>34</v>
      </c>
      <c r="S11" s="19">
        <v>4</v>
      </c>
      <c r="T11" s="22">
        <v>66</v>
      </c>
      <c r="U11" s="23">
        <v>34</v>
      </c>
      <c r="V11" s="19">
        <v>4</v>
      </c>
      <c r="W11" s="22">
        <v>66</v>
      </c>
      <c r="X11" s="22">
        <v>34</v>
      </c>
      <c r="Y11" s="25">
        <v>4</v>
      </c>
      <c r="Z11" s="22">
        <v>66</v>
      </c>
      <c r="AA11" s="22">
        <v>34</v>
      </c>
      <c r="AB11" s="25">
        <v>4</v>
      </c>
      <c r="AC11" s="22">
        <v>66</v>
      </c>
      <c r="AD11" s="26">
        <v>34</v>
      </c>
      <c r="AE11" s="117">
        <f t="shared" si="0"/>
        <v>800</v>
      </c>
      <c r="AF11" s="119">
        <f t="shared" si="1"/>
        <v>32</v>
      </c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</row>
    <row r="12" spans="1:52" ht="13.5" customHeight="1" thickBot="1">
      <c r="A12" s="306" t="s">
        <v>66</v>
      </c>
      <c r="B12" s="59"/>
      <c r="C12" s="558"/>
      <c r="D12" s="559"/>
      <c r="E12" s="559"/>
      <c r="F12" s="560"/>
      <c r="G12" s="19">
        <v>1</v>
      </c>
      <c r="H12" s="22">
        <v>7.5</v>
      </c>
      <c r="I12" s="23">
        <v>17.5</v>
      </c>
      <c r="J12" s="19">
        <v>1</v>
      </c>
      <c r="K12" s="22">
        <v>7.5</v>
      </c>
      <c r="L12" s="24">
        <v>17.5</v>
      </c>
      <c r="M12" s="19">
        <v>1</v>
      </c>
      <c r="N12" s="22">
        <v>7.5</v>
      </c>
      <c r="O12" s="23">
        <v>17.5</v>
      </c>
      <c r="P12" s="19">
        <v>1</v>
      </c>
      <c r="Q12" s="22">
        <v>7.5</v>
      </c>
      <c r="R12" s="24">
        <v>17.5</v>
      </c>
      <c r="S12" s="19"/>
      <c r="T12" s="22"/>
      <c r="U12" s="23"/>
      <c r="V12" s="19"/>
      <c r="W12" s="22"/>
      <c r="X12" s="22"/>
      <c r="Y12" s="25"/>
      <c r="Z12" s="22"/>
      <c r="AA12" s="22"/>
      <c r="AB12" s="25"/>
      <c r="AC12" s="22"/>
      <c r="AD12" s="26"/>
      <c r="AE12" s="117">
        <f t="shared" si="0"/>
        <v>100</v>
      </c>
      <c r="AF12" s="119">
        <f>SUM(G12,J12,M12,P12,S12,V12,Y12,AB12)</f>
        <v>4</v>
      </c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</row>
    <row r="13" spans="1:52" ht="13.5" customHeight="1" thickBot="1">
      <c r="A13" s="60" t="s">
        <v>22</v>
      </c>
      <c r="B13" s="121"/>
      <c r="C13" s="558"/>
      <c r="D13" s="559"/>
      <c r="E13" s="559"/>
      <c r="F13" s="560"/>
      <c r="G13" s="29">
        <v>1</v>
      </c>
      <c r="H13" s="31">
        <v>7</v>
      </c>
      <c r="I13" s="30">
        <v>18</v>
      </c>
      <c r="J13" s="29">
        <v>1</v>
      </c>
      <c r="K13" s="31">
        <v>7</v>
      </c>
      <c r="L13" s="32">
        <v>18</v>
      </c>
      <c r="M13" s="29">
        <v>1</v>
      </c>
      <c r="N13" s="31">
        <v>7</v>
      </c>
      <c r="O13" s="30">
        <v>18</v>
      </c>
      <c r="P13" s="29">
        <v>1</v>
      </c>
      <c r="Q13" s="31">
        <v>7</v>
      </c>
      <c r="R13" s="32">
        <v>18</v>
      </c>
      <c r="S13" s="29">
        <v>1</v>
      </c>
      <c r="T13" s="31">
        <v>7</v>
      </c>
      <c r="U13" s="30">
        <v>18</v>
      </c>
      <c r="V13" s="29">
        <v>1</v>
      </c>
      <c r="W13" s="31">
        <v>7</v>
      </c>
      <c r="X13" s="31">
        <v>18</v>
      </c>
      <c r="Y13" s="25">
        <v>1</v>
      </c>
      <c r="Z13" s="22">
        <v>7</v>
      </c>
      <c r="AA13" s="22">
        <v>18</v>
      </c>
      <c r="AB13" s="25">
        <v>1</v>
      </c>
      <c r="AC13" s="22">
        <v>7</v>
      </c>
      <c r="AD13" s="26">
        <v>18</v>
      </c>
      <c r="AE13" s="117">
        <f t="shared" si="0"/>
        <v>200</v>
      </c>
      <c r="AF13" s="37">
        <f>SUM(G13,J13,M13,P13,S13,V13,Y13,AB13)</f>
        <v>8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</row>
    <row r="14" spans="1:52" ht="13.5" customHeight="1" thickBot="1">
      <c r="A14" s="60" t="s">
        <v>67</v>
      </c>
      <c r="B14" s="121"/>
      <c r="C14" s="558"/>
      <c r="D14" s="559"/>
      <c r="E14" s="559"/>
      <c r="F14" s="560"/>
      <c r="G14" s="29">
        <v>4</v>
      </c>
      <c r="H14" s="31">
        <v>30</v>
      </c>
      <c r="I14" s="30">
        <v>70</v>
      </c>
      <c r="J14" s="29"/>
      <c r="K14" s="31"/>
      <c r="L14" s="32"/>
      <c r="M14" s="29"/>
      <c r="N14" s="31"/>
      <c r="O14" s="30"/>
      <c r="P14" s="29"/>
      <c r="Q14" s="31"/>
      <c r="R14" s="32"/>
      <c r="S14" s="29"/>
      <c r="T14" s="31"/>
      <c r="U14" s="30"/>
      <c r="V14" s="29"/>
      <c r="W14" s="31"/>
      <c r="X14" s="31"/>
      <c r="Y14" s="25"/>
      <c r="Z14" s="22"/>
      <c r="AA14" s="22"/>
      <c r="AB14" s="25"/>
      <c r="AC14" s="22"/>
      <c r="AD14" s="26"/>
      <c r="AE14" s="117">
        <f t="shared" si="0"/>
        <v>100</v>
      </c>
      <c r="AF14" s="37">
        <f t="shared" si="1"/>
        <v>4</v>
      </c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</row>
    <row r="15" spans="1:52" ht="13.5" customHeight="1" thickBot="1">
      <c r="A15" s="120" t="s">
        <v>27</v>
      </c>
      <c r="B15" s="121"/>
      <c r="C15" s="595"/>
      <c r="D15" s="596"/>
      <c r="E15" s="596"/>
      <c r="F15" s="597"/>
      <c r="G15" s="29"/>
      <c r="H15" s="31"/>
      <c r="I15" s="30"/>
      <c r="J15" s="29"/>
      <c r="K15" s="31"/>
      <c r="L15" s="32"/>
      <c r="M15" s="29"/>
      <c r="N15" s="31"/>
      <c r="O15" s="30"/>
      <c r="P15" s="29">
        <v>2</v>
      </c>
      <c r="Q15" s="31">
        <v>15</v>
      </c>
      <c r="R15" s="32">
        <v>35</v>
      </c>
      <c r="S15" s="29">
        <v>2</v>
      </c>
      <c r="T15" s="31">
        <v>15</v>
      </c>
      <c r="U15" s="30">
        <v>35</v>
      </c>
      <c r="V15" s="29"/>
      <c r="W15" s="31"/>
      <c r="X15" s="31"/>
      <c r="Y15" s="35"/>
      <c r="Z15" s="31"/>
      <c r="AA15" s="31"/>
      <c r="AB15" s="35"/>
      <c r="AC15" s="31"/>
      <c r="AD15" s="36"/>
      <c r="AE15" s="117">
        <f t="shared" ref="AE15" si="2">SUM(H15,I15,K15,L15,N15,O15,Q15,R15,T15,U15,W15,X15,Z15,AA15,AC15,AD15)</f>
        <v>100</v>
      </c>
      <c r="AF15" s="37">
        <f>SUM(G15,J15,M15,P15,S15,V15,Y15,AB15)</f>
        <v>4</v>
      </c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</row>
    <row r="16" spans="1:52" ht="20.25" customHeight="1" thickBot="1">
      <c r="A16" s="598" t="s">
        <v>125</v>
      </c>
      <c r="B16" s="599"/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600"/>
      <c r="AE16" s="402">
        <f>SUM(AE8:AE15)</f>
        <v>3890</v>
      </c>
      <c r="AF16" s="402">
        <f>SUM(AF8:AF15)</f>
        <v>155</v>
      </c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</row>
    <row r="17" spans="1:52" ht="13.5" customHeight="1" thickBot="1">
      <c r="A17" s="122" t="s">
        <v>68</v>
      </c>
      <c r="B17" s="123"/>
      <c r="C17" s="40"/>
      <c r="D17" s="40"/>
      <c r="E17" s="40"/>
      <c r="F17" s="40"/>
      <c r="G17" s="41">
        <v>2</v>
      </c>
      <c r="H17" s="42">
        <v>22.5</v>
      </c>
      <c r="I17" s="42">
        <v>27.5</v>
      </c>
      <c r="J17" s="41">
        <v>2</v>
      </c>
      <c r="K17" s="42">
        <v>22.5</v>
      </c>
      <c r="L17" s="42">
        <v>27.5</v>
      </c>
      <c r="M17" s="41"/>
      <c r="N17" s="42"/>
      <c r="O17" s="42"/>
      <c r="P17" s="41"/>
      <c r="Q17" s="42"/>
      <c r="R17" s="42"/>
      <c r="S17" s="41"/>
      <c r="T17" s="43"/>
      <c r="U17" s="43"/>
      <c r="V17" s="41"/>
      <c r="W17" s="43"/>
      <c r="X17" s="43"/>
      <c r="Y17" s="41"/>
      <c r="Z17" s="43"/>
      <c r="AA17" s="43"/>
      <c r="AB17" s="41"/>
      <c r="AC17" s="43"/>
      <c r="AD17" s="44"/>
      <c r="AE17" s="124">
        <f t="shared" ref="AE17:AE23" si="3">SUM(H17,I17,K17,L17,N17,O17,Q17,R17,T17,U17,W17,X17,Z17,AA17,AC17,AD17)</f>
        <v>100</v>
      </c>
      <c r="AF17" s="125">
        <f>SUM(G17,J17,M17,P17,S17,V17,Y17,AB17)</f>
        <v>4</v>
      </c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</row>
    <row r="18" spans="1:52" ht="13.5" customHeight="1">
      <c r="A18" s="126" t="s">
        <v>137</v>
      </c>
      <c r="B18" s="127"/>
      <c r="C18" s="576"/>
      <c r="D18" s="577"/>
      <c r="E18" s="577"/>
      <c r="F18" s="578"/>
      <c r="G18" s="8">
        <v>3</v>
      </c>
      <c r="H18" s="9">
        <v>30</v>
      </c>
      <c r="I18" s="46">
        <v>45</v>
      </c>
      <c r="J18" s="8">
        <v>3</v>
      </c>
      <c r="K18" s="9">
        <v>30</v>
      </c>
      <c r="L18" s="46">
        <v>45</v>
      </c>
      <c r="M18" s="8">
        <v>3</v>
      </c>
      <c r="N18" s="9">
        <v>30</v>
      </c>
      <c r="O18" s="46">
        <v>45</v>
      </c>
      <c r="P18" s="8">
        <v>3</v>
      </c>
      <c r="Q18" s="9">
        <v>30</v>
      </c>
      <c r="R18" s="46">
        <v>45</v>
      </c>
      <c r="S18" s="8"/>
      <c r="T18" s="10"/>
      <c r="U18" s="12"/>
      <c r="V18" s="8"/>
      <c r="W18" s="10"/>
      <c r="X18" s="16"/>
      <c r="Y18" s="15"/>
      <c r="Z18" s="10"/>
      <c r="AA18" s="10"/>
      <c r="AB18" s="15"/>
      <c r="AC18" s="10"/>
      <c r="AD18" s="16"/>
      <c r="AE18" s="124">
        <f t="shared" si="3"/>
        <v>300</v>
      </c>
      <c r="AF18" s="128">
        <f>SUM(G18,J18,M18,P18,S18,V18,Y18,AB18)</f>
        <v>12</v>
      </c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</row>
    <row r="19" spans="1:52" ht="26.25" customHeight="1">
      <c r="A19" s="448" t="s">
        <v>139</v>
      </c>
      <c r="B19" s="59"/>
      <c r="C19" s="558"/>
      <c r="D19" s="559"/>
      <c r="E19" s="559"/>
      <c r="F19" s="560"/>
      <c r="G19" s="19">
        <v>2</v>
      </c>
      <c r="H19" s="21">
        <v>30</v>
      </c>
      <c r="I19" s="28">
        <v>20</v>
      </c>
      <c r="J19" s="19">
        <v>2</v>
      </c>
      <c r="K19" s="21">
        <v>30</v>
      </c>
      <c r="L19" s="28">
        <v>20</v>
      </c>
      <c r="M19" s="19">
        <v>2</v>
      </c>
      <c r="N19" s="21">
        <v>30</v>
      </c>
      <c r="O19" s="28">
        <v>20</v>
      </c>
      <c r="P19" s="19">
        <v>2</v>
      </c>
      <c r="Q19" s="21">
        <v>30</v>
      </c>
      <c r="R19" s="28">
        <v>20</v>
      </c>
      <c r="S19" s="19"/>
      <c r="T19" s="22"/>
      <c r="U19" s="24"/>
      <c r="V19" s="19"/>
      <c r="W19" s="22"/>
      <c r="X19" s="26"/>
      <c r="Y19" s="25"/>
      <c r="Z19" s="22"/>
      <c r="AA19" s="22"/>
      <c r="AB19" s="25"/>
      <c r="AC19" s="22"/>
      <c r="AD19" s="26"/>
      <c r="AE19" s="124">
        <f t="shared" si="3"/>
        <v>200</v>
      </c>
      <c r="AF19" s="128">
        <f t="shared" ref="AF19:AF24" si="4">SUM(G19,J19,M19,P19,S19,V19,Y19,AB19)</f>
        <v>8</v>
      </c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</row>
    <row r="20" spans="1:52" ht="13.5" customHeight="1">
      <c r="A20" s="129" t="s">
        <v>69</v>
      </c>
      <c r="B20" s="59"/>
      <c r="C20" s="558"/>
      <c r="D20" s="559"/>
      <c r="E20" s="559"/>
      <c r="F20" s="560"/>
      <c r="G20" s="19"/>
      <c r="H20" s="21"/>
      <c r="I20" s="28"/>
      <c r="J20" s="19"/>
      <c r="K20" s="21"/>
      <c r="L20" s="28"/>
      <c r="M20" s="19">
        <v>2</v>
      </c>
      <c r="N20" s="21">
        <v>30</v>
      </c>
      <c r="O20" s="28">
        <v>20</v>
      </c>
      <c r="P20" s="19">
        <v>2</v>
      </c>
      <c r="Q20" s="21">
        <v>30</v>
      </c>
      <c r="R20" s="28">
        <v>20</v>
      </c>
      <c r="S20" s="19"/>
      <c r="T20" s="22"/>
      <c r="U20" s="24"/>
      <c r="V20" s="19"/>
      <c r="W20" s="22"/>
      <c r="X20" s="26"/>
      <c r="Y20" s="25"/>
      <c r="Z20" s="22"/>
      <c r="AA20" s="22"/>
      <c r="AB20" s="25"/>
      <c r="AC20" s="22"/>
      <c r="AD20" s="26"/>
      <c r="AE20" s="124">
        <f t="shared" si="3"/>
        <v>100</v>
      </c>
      <c r="AF20" s="128">
        <f>SUM(G20,J20,M20,P20,S20,V20,Y20,AB20)</f>
        <v>4</v>
      </c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</row>
    <row r="21" spans="1:52" ht="13.5" customHeight="1">
      <c r="A21" s="130" t="s">
        <v>143</v>
      </c>
      <c r="B21" s="121"/>
      <c r="C21" s="558"/>
      <c r="D21" s="579"/>
      <c r="E21" s="579"/>
      <c r="F21" s="580"/>
      <c r="G21" s="29"/>
      <c r="H21" s="31"/>
      <c r="I21" s="32"/>
      <c r="J21" s="29"/>
      <c r="K21" s="31"/>
      <c r="L21" s="32"/>
      <c r="M21" s="29"/>
      <c r="N21" s="31"/>
      <c r="O21" s="32"/>
      <c r="P21" s="29"/>
      <c r="Q21" s="31"/>
      <c r="R21" s="32"/>
      <c r="S21" s="29"/>
      <c r="T21" s="31"/>
      <c r="U21" s="32"/>
      <c r="V21" s="29">
        <v>6</v>
      </c>
      <c r="W21" s="31">
        <v>30</v>
      </c>
      <c r="X21" s="36">
        <v>120</v>
      </c>
      <c r="Y21" s="35"/>
      <c r="Z21" s="31"/>
      <c r="AA21" s="31"/>
      <c r="AB21" s="35"/>
      <c r="AC21" s="31"/>
      <c r="AD21" s="36"/>
      <c r="AE21" s="124">
        <f t="shared" si="3"/>
        <v>150</v>
      </c>
      <c r="AF21" s="128">
        <f t="shared" si="4"/>
        <v>6</v>
      </c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</row>
    <row r="22" spans="1:52" ht="13.5" customHeight="1">
      <c r="A22" s="130" t="s">
        <v>28</v>
      </c>
      <c r="B22" s="121"/>
      <c r="C22" s="558"/>
      <c r="D22" s="579"/>
      <c r="E22" s="579"/>
      <c r="F22" s="580"/>
      <c r="G22" s="29"/>
      <c r="H22" s="31"/>
      <c r="I22" s="32"/>
      <c r="J22" s="29"/>
      <c r="K22" s="31"/>
      <c r="L22" s="32"/>
      <c r="M22" s="29"/>
      <c r="N22" s="31"/>
      <c r="O22" s="32"/>
      <c r="P22" s="29"/>
      <c r="Q22" s="31"/>
      <c r="R22" s="32"/>
      <c r="S22" s="29"/>
      <c r="T22" s="31"/>
      <c r="U22" s="32"/>
      <c r="V22" s="29"/>
      <c r="W22" s="31"/>
      <c r="X22" s="36"/>
      <c r="Y22" s="35">
        <v>6</v>
      </c>
      <c r="Z22" s="48">
        <v>15</v>
      </c>
      <c r="AA22" s="31">
        <v>135</v>
      </c>
      <c r="AB22" s="35"/>
      <c r="AC22" s="31"/>
      <c r="AD22" s="36"/>
      <c r="AE22" s="124">
        <f t="shared" si="3"/>
        <v>150</v>
      </c>
      <c r="AF22" s="128">
        <f t="shared" si="4"/>
        <v>6</v>
      </c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</row>
    <row r="23" spans="1:52" ht="15.75" customHeight="1">
      <c r="A23" s="131" t="s">
        <v>25</v>
      </c>
      <c r="B23" s="121"/>
      <c r="C23" s="558"/>
      <c r="D23" s="579"/>
      <c r="E23" s="579"/>
      <c r="F23" s="580"/>
      <c r="G23" s="29"/>
      <c r="H23" s="31"/>
      <c r="I23" s="32"/>
      <c r="J23" s="29"/>
      <c r="K23" s="31"/>
      <c r="L23" s="32"/>
      <c r="M23" s="29"/>
      <c r="N23" s="31"/>
      <c r="O23" s="32"/>
      <c r="P23" s="29"/>
      <c r="Q23" s="31"/>
      <c r="R23" s="32"/>
      <c r="S23" s="29">
        <v>2</v>
      </c>
      <c r="T23" s="31">
        <v>15</v>
      </c>
      <c r="U23" s="32">
        <v>35</v>
      </c>
      <c r="V23" s="29"/>
      <c r="W23" s="48"/>
      <c r="X23" s="51"/>
      <c r="Y23" s="35"/>
      <c r="Z23" s="31"/>
      <c r="AA23" s="31"/>
      <c r="AB23" s="35"/>
      <c r="AC23" s="31"/>
      <c r="AD23" s="36"/>
      <c r="AE23" s="124">
        <f t="shared" si="3"/>
        <v>50</v>
      </c>
      <c r="AF23" s="128">
        <f t="shared" si="4"/>
        <v>2</v>
      </c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</row>
    <row r="24" spans="1:52" ht="13.5" customHeight="1">
      <c r="A24" s="130"/>
      <c r="B24" s="121"/>
      <c r="C24" s="558"/>
      <c r="D24" s="579"/>
      <c r="E24" s="579"/>
      <c r="F24" s="52"/>
      <c r="G24" s="29"/>
      <c r="H24" s="31"/>
      <c r="I24" s="32"/>
      <c r="J24" s="29"/>
      <c r="K24" s="31"/>
      <c r="L24" s="32"/>
      <c r="M24" s="29"/>
      <c r="N24" s="31"/>
      <c r="O24" s="32"/>
      <c r="P24" s="29"/>
      <c r="Q24" s="31"/>
      <c r="R24" s="32"/>
      <c r="S24" s="29"/>
      <c r="T24" s="31"/>
      <c r="U24" s="32"/>
      <c r="V24" s="29"/>
      <c r="W24" s="31"/>
      <c r="X24" s="36"/>
      <c r="Y24" s="35"/>
      <c r="Z24" s="31"/>
      <c r="AA24" s="31"/>
      <c r="AB24" s="35"/>
      <c r="AC24" s="31"/>
      <c r="AD24" s="36"/>
      <c r="AE24" s="124">
        <f t="shared" ref="AE24" si="5">SUM(H24,I24,K24,L24,N24,O24,Q24,R24,T24,U24,W24,X24,Z24,AA24,AC24,AD24)</f>
        <v>0</v>
      </c>
      <c r="AF24" s="132">
        <f t="shared" si="4"/>
        <v>0</v>
      </c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</row>
    <row r="25" spans="1:52" ht="13.5" customHeight="1" thickBot="1">
      <c r="A25" s="120"/>
      <c r="B25" s="121"/>
      <c r="C25" s="595"/>
      <c r="D25" s="596"/>
      <c r="E25" s="596"/>
      <c r="F25" s="597"/>
      <c r="G25" s="29"/>
      <c r="H25" s="31"/>
      <c r="I25" s="32"/>
      <c r="J25" s="29"/>
      <c r="K25" s="31"/>
      <c r="L25" s="32"/>
      <c r="M25" s="29"/>
      <c r="N25" s="31"/>
      <c r="O25" s="32"/>
      <c r="P25" s="29"/>
      <c r="Q25" s="31"/>
      <c r="R25" s="32"/>
      <c r="S25" s="29"/>
      <c r="T25" s="31"/>
      <c r="U25" s="32"/>
      <c r="V25" s="29"/>
      <c r="W25" s="31"/>
      <c r="X25" s="36"/>
      <c r="Y25" s="35"/>
      <c r="Z25" s="31"/>
      <c r="AA25" s="31"/>
      <c r="AB25" s="35"/>
      <c r="AC25" s="31"/>
      <c r="AD25" s="36"/>
      <c r="AE25" s="133"/>
      <c r="AF25" s="132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</row>
    <row r="26" spans="1:52" ht="21" customHeight="1" thickBot="1">
      <c r="A26" s="603" t="s">
        <v>126</v>
      </c>
      <c r="B26" s="604"/>
      <c r="C26" s="604"/>
      <c r="D26" s="604"/>
      <c r="E26" s="604"/>
      <c r="F26" s="604"/>
      <c r="G26" s="604"/>
      <c r="H26" s="604"/>
      <c r="I26" s="604"/>
      <c r="J26" s="604"/>
      <c r="K26" s="604"/>
      <c r="L26" s="604"/>
      <c r="M26" s="604"/>
      <c r="N26" s="604"/>
      <c r="O26" s="604"/>
      <c r="P26" s="604"/>
      <c r="Q26" s="604"/>
      <c r="R26" s="604"/>
      <c r="S26" s="604"/>
      <c r="T26" s="604"/>
      <c r="U26" s="604"/>
      <c r="V26" s="604"/>
      <c r="W26" s="604"/>
      <c r="X26" s="604"/>
      <c r="Y26" s="604"/>
      <c r="Z26" s="604"/>
      <c r="AA26" s="604"/>
      <c r="AB26" s="604"/>
      <c r="AC26" s="604"/>
      <c r="AD26" s="604"/>
      <c r="AE26" s="403">
        <f>SUM(AE17:AE25)</f>
        <v>1050</v>
      </c>
      <c r="AF26" s="404">
        <f>SUM(AF17:AF25)</f>
        <v>42</v>
      </c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1:52" ht="13.5" customHeight="1" thickBot="1">
      <c r="A27" s="135" t="s">
        <v>29</v>
      </c>
      <c r="B27" s="55"/>
      <c r="C27" s="576"/>
      <c r="D27" s="605"/>
      <c r="E27" s="605"/>
      <c r="F27" s="606"/>
      <c r="G27" s="8"/>
      <c r="H27" s="10"/>
      <c r="I27" s="12"/>
      <c r="J27" s="8"/>
      <c r="K27" s="10"/>
      <c r="L27" s="12"/>
      <c r="M27" s="8">
        <v>2</v>
      </c>
      <c r="N27" s="10">
        <v>15</v>
      </c>
      <c r="O27" s="12">
        <v>35</v>
      </c>
      <c r="P27" s="8"/>
      <c r="Q27" s="10"/>
      <c r="R27" s="12"/>
      <c r="S27" s="8"/>
      <c r="T27" s="10"/>
      <c r="U27" s="12"/>
      <c r="V27" s="8"/>
      <c r="W27" s="10"/>
      <c r="X27" s="16"/>
      <c r="Y27" s="15"/>
      <c r="Z27" s="10"/>
      <c r="AA27" s="10"/>
      <c r="AB27" s="15"/>
      <c r="AC27" s="10"/>
      <c r="AD27" s="16"/>
      <c r="AE27" s="136">
        <f>SUM(K27,L27,N27,O27,Q27,R27,T27,U27,W27,X27,Z27,AA27,AC27,AD27)</f>
        <v>50</v>
      </c>
      <c r="AF27" s="57">
        <f>SUM(G27,J27,M27,P27,S27,V27,Y27,AB27)</f>
        <v>2</v>
      </c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</row>
    <row r="28" spans="1:52" ht="13.5" customHeight="1" thickBot="1">
      <c r="A28" s="137" t="s">
        <v>30</v>
      </c>
      <c r="B28" s="59"/>
      <c r="C28" s="558"/>
      <c r="D28" s="579"/>
      <c r="E28" s="579"/>
      <c r="F28" s="580"/>
      <c r="G28" s="19"/>
      <c r="H28" s="22"/>
      <c r="I28" s="24"/>
      <c r="J28" s="19"/>
      <c r="K28" s="22"/>
      <c r="L28" s="24"/>
      <c r="M28" s="19">
        <v>2</v>
      </c>
      <c r="N28" s="22">
        <v>30</v>
      </c>
      <c r="O28" s="24">
        <v>20</v>
      </c>
      <c r="P28" s="19"/>
      <c r="Q28" s="22"/>
      <c r="R28" s="24"/>
      <c r="S28" s="19"/>
      <c r="T28" s="22"/>
      <c r="U28" s="24"/>
      <c r="V28" s="19"/>
      <c r="W28" s="22"/>
      <c r="X28" s="26"/>
      <c r="Y28" s="25"/>
      <c r="Z28" s="22"/>
      <c r="AA28" s="22"/>
      <c r="AB28" s="25"/>
      <c r="AC28" s="22"/>
      <c r="AD28" s="26"/>
      <c r="AE28" s="56">
        <f>SUM(K28,L28,N28,O28,Q28,R28,T28,U28,W28,X28,Z28,AA28,AC28,AD28)</f>
        <v>50</v>
      </c>
      <c r="AF28" s="57">
        <f t="shared" ref="AF28:AF31" si="6">SUM(G28,J28,M28,P28,S28,V28,Y28,AB28)</f>
        <v>2</v>
      </c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</row>
    <row r="29" spans="1:52" ht="13.5" customHeight="1" thickBot="1">
      <c r="A29" s="129" t="s">
        <v>31</v>
      </c>
      <c r="B29" s="59"/>
      <c r="C29" s="558"/>
      <c r="D29" s="559"/>
      <c r="E29" s="559"/>
      <c r="F29" s="560"/>
      <c r="G29" s="19">
        <v>2</v>
      </c>
      <c r="H29" s="21">
        <v>30</v>
      </c>
      <c r="I29" s="28">
        <v>20</v>
      </c>
      <c r="J29" s="19">
        <v>1</v>
      </c>
      <c r="K29" s="21">
        <v>20</v>
      </c>
      <c r="L29" s="28">
        <v>5</v>
      </c>
      <c r="M29" s="19"/>
      <c r="N29" s="22"/>
      <c r="O29" s="24"/>
      <c r="P29" s="19"/>
      <c r="Q29" s="22"/>
      <c r="R29" s="24"/>
      <c r="S29" s="19"/>
      <c r="T29" s="22"/>
      <c r="U29" s="24"/>
      <c r="V29" s="19"/>
      <c r="W29" s="22"/>
      <c r="X29" s="26"/>
      <c r="Y29" s="25"/>
      <c r="Z29" s="22"/>
      <c r="AA29" s="22"/>
      <c r="AB29" s="25"/>
      <c r="AC29" s="22"/>
      <c r="AD29" s="26"/>
      <c r="AE29" s="56">
        <f>SUM(H29,I29, K29,L29,N29,O29,Q29,R29,T29,U29,W29,X29,Z29,AA29,AC29,AD29)</f>
        <v>75</v>
      </c>
      <c r="AF29" s="57">
        <f t="shared" si="6"/>
        <v>3</v>
      </c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</row>
    <row r="30" spans="1:52" ht="13.5" customHeight="1" thickBot="1">
      <c r="A30" s="120" t="s">
        <v>144</v>
      </c>
      <c r="B30" s="121"/>
      <c r="C30" s="595"/>
      <c r="D30" s="596"/>
      <c r="E30" s="596"/>
      <c r="F30" s="597"/>
      <c r="G30" s="29"/>
      <c r="H30" s="31"/>
      <c r="I30" s="32"/>
      <c r="J30" s="29">
        <v>1</v>
      </c>
      <c r="K30" s="31">
        <v>15</v>
      </c>
      <c r="L30" s="32">
        <v>10</v>
      </c>
      <c r="M30" s="29"/>
      <c r="N30" s="31"/>
      <c r="O30" s="32"/>
      <c r="P30" s="29"/>
      <c r="Q30" s="31"/>
      <c r="R30" s="32"/>
      <c r="S30" s="29"/>
      <c r="T30" s="31"/>
      <c r="U30" s="32"/>
      <c r="V30" s="29"/>
      <c r="W30" s="22"/>
      <c r="X30" s="26"/>
      <c r="Y30" s="25"/>
      <c r="Z30" s="22"/>
      <c r="AA30" s="22"/>
      <c r="AB30" s="25"/>
      <c r="AC30" s="22"/>
      <c r="AD30" s="26"/>
      <c r="AE30" s="56">
        <f>SUM(K30,L30,N30,O30,Q30,R30,T30,U30,W30,X30,Z30,AA30,AC30,AD30)</f>
        <v>25</v>
      </c>
      <c r="AF30" s="57">
        <f t="shared" si="6"/>
        <v>1</v>
      </c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</row>
    <row r="31" spans="1:52" ht="13.5" customHeight="1" thickBot="1">
      <c r="A31" s="33" t="s">
        <v>32</v>
      </c>
      <c r="B31" s="34"/>
      <c r="C31" s="607"/>
      <c r="D31" s="608"/>
      <c r="E31" s="608"/>
      <c r="F31" s="608"/>
      <c r="G31" s="112"/>
      <c r="H31" s="27"/>
      <c r="I31" s="27"/>
      <c r="J31" s="112">
        <v>2</v>
      </c>
      <c r="K31" s="27">
        <v>15</v>
      </c>
      <c r="L31" s="27">
        <v>35</v>
      </c>
      <c r="M31" s="112"/>
      <c r="N31" s="27"/>
      <c r="O31" s="27"/>
      <c r="P31" s="112"/>
      <c r="Q31" s="27"/>
      <c r="R31" s="27"/>
      <c r="S31" s="112"/>
      <c r="T31" s="27"/>
      <c r="U31" s="27"/>
      <c r="V31" s="112"/>
      <c r="W31" s="339"/>
      <c r="X31" s="36"/>
      <c r="Y31" s="35"/>
      <c r="Z31" s="31"/>
      <c r="AA31" s="31"/>
      <c r="AB31" s="35"/>
      <c r="AC31" s="31"/>
      <c r="AD31" s="36"/>
      <c r="AE31" s="182">
        <f>SUM(K31,L31,N31,O31,Q31,R31,T31,U31,'Keaboard instruments'!W32,X31,Z31,AA31,AC31,AD31)</f>
        <v>50</v>
      </c>
      <c r="AF31" s="63">
        <f t="shared" si="6"/>
        <v>2</v>
      </c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</row>
    <row r="32" spans="1:52" ht="13.5" customHeight="1" thickBot="1">
      <c r="A32" s="138"/>
      <c r="B32" s="139"/>
      <c r="C32" s="609"/>
      <c r="D32" s="609"/>
      <c r="E32" s="609"/>
      <c r="F32" s="609"/>
      <c r="G32" s="140"/>
      <c r="H32" s="141"/>
      <c r="I32" s="141"/>
      <c r="J32" s="140"/>
      <c r="K32" s="141"/>
      <c r="L32" s="141"/>
      <c r="M32" s="140"/>
      <c r="N32" s="141"/>
      <c r="O32" s="141"/>
      <c r="P32" s="140"/>
      <c r="Q32" s="141"/>
      <c r="R32" s="141"/>
      <c r="S32" s="140"/>
      <c r="T32" s="141"/>
      <c r="U32" s="141"/>
      <c r="V32" s="112"/>
      <c r="W32" s="340"/>
      <c r="X32" s="141"/>
      <c r="Y32" s="140"/>
      <c r="Z32" s="141"/>
      <c r="AA32" s="141"/>
      <c r="AB32" s="140"/>
      <c r="AC32" s="141"/>
      <c r="AD32" s="400"/>
      <c r="AE32" s="405">
        <f>SUM(AE27:AE31)</f>
        <v>250</v>
      </c>
      <c r="AF32" s="406">
        <f>SUM(AF27:AF31)</f>
        <v>10</v>
      </c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</row>
    <row r="33" spans="1:52" ht="13.5" customHeight="1" thickBot="1">
      <c r="A33" s="142" t="s">
        <v>33</v>
      </c>
      <c r="B33" s="143"/>
      <c r="C33" s="610"/>
      <c r="D33" s="611"/>
      <c r="E33" s="611"/>
      <c r="F33" s="611"/>
      <c r="G33" s="144"/>
      <c r="H33" s="145"/>
      <c r="I33" s="145"/>
      <c r="J33" s="144"/>
      <c r="K33" s="145"/>
      <c r="L33" s="145"/>
      <c r="M33" s="146"/>
      <c r="N33" s="145"/>
      <c r="O33" s="145"/>
      <c r="P33" s="147">
        <v>2</v>
      </c>
      <c r="Q33" s="145"/>
      <c r="R33" s="145"/>
      <c r="S33" s="144">
        <v>3</v>
      </c>
      <c r="T33" s="145"/>
      <c r="U33" s="145"/>
      <c r="V33" s="341"/>
      <c r="W33" s="145"/>
      <c r="X33" s="145"/>
      <c r="Y33" s="147">
        <v>5</v>
      </c>
      <c r="Z33" s="145"/>
      <c r="AA33" s="145"/>
      <c r="AB33" s="147">
        <v>5</v>
      </c>
      <c r="AC33" s="145"/>
      <c r="AD33" s="145"/>
      <c r="AE33" s="399"/>
      <c r="AF33" s="66">
        <f>SUM(AB33,Y33,V33,S33,P33)</f>
        <v>15</v>
      </c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</row>
    <row r="34" spans="1:52" ht="13.5" customHeight="1">
      <c r="A34" s="148" t="s">
        <v>127</v>
      </c>
      <c r="B34" s="149"/>
      <c r="C34" s="601"/>
      <c r="D34" s="587"/>
      <c r="E34" s="587"/>
      <c r="F34" s="602"/>
      <c r="G34" s="77"/>
      <c r="H34" s="78"/>
      <c r="I34" s="78"/>
      <c r="J34" s="77"/>
      <c r="K34" s="78"/>
      <c r="L34" s="78"/>
      <c r="M34" s="77"/>
      <c r="N34" s="78"/>
      <c r="O34" s="78"/>
      <c r="P34" s="77"/>
      <c r="Q34" s="78"/>
      <c r="R34" s="78"/>
      <c r="S34" s="77"/>
      <c r="T34" s="78"/>
      <c r="U34" s="78"/>
      <c r="V34" s="77"/>
      <c r="W34" s="78"/>
      <c r="X34" s="78"/>
      <c r="Y34" s="77"/>
      <c r="Z34" s="78"/>
      <c r="AA34" s="78"/>
      <c r="AB34" s="77"/>
      <c r="AC34" s="78"/>
      <c r="AD34" s="78"/>
      <c r="AE34" s="78">
        <v>15</v>
      </c>
      <c r="AF34" s="78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</row>
    <row r="35" spans="1:52" ht="13.5" customHeight="1">
      <c r="A35" s="148" t="s">
        <v>141</v>
      </c>
      <c r="B35" s="149"/>
      <c r="C35" s="561"/>
      <c r="D35" s="562"/>
      <c r="E35" s="562"/>
      <c r="F35" s="450"/>
      <c r="G35" s="77"/>
      <c r="H35" s="78"/>
      <c r="I35" s="78"/>
      <c r="J35" s="77"/>
      <c r="K35" s="78"/>
      <c r="L35" s="78"/>
      <c r="M35" s="77"/>
      <c r="N35" s="78"/>
      <c r="O35" s="78"/>
      <c r="P35" s="77"/>
      <c r="Q35" s="78"/>
      <c r="R35" s="78"/>
      <c r="S35" s="77"/>
      <c r="T35" s="78"/>
      <c r="U35" s="78"/>
      <c r="V35" s="77"/>
      <c r="W35" s="78"/>
      <c r="X35" s="78"/>
      <c r="Y35" s="77"/>
      <c r="Z35" s="78"/>
      <c r="AA35" s="78"/>
      <c r="AB35" s="77"/>
      <c r="AC35" s="78"/>
      <c r="AD35" s="78"/>
      <c r="AE35" s="78">
        <v>15</v>
      </c>
      <c r="AF35" s="461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</row>
    <row r="36" spans="1:52" ht="13.5" customHeight="1">
      <c r="A36" s="337" t="s">
        <v>26</v>
      </c>
      <c r="B36" s="151"/>
      <c r="C36" s="562"/>
      <c r="D36" s="559"/>
      <c r="E36" s="559"/>
      <c r="F36" s="614"/>
      <c r="G36" s="83"/>
      <c r="H36" s="84"/>
      <c r="I36" s="84"/>
      <c r="J36" s="83"/>
      <c r="K36" s="84"/>
      <c r="L36" s="84"/>
      <c r="M36" s="83"/>
      <c r="N36" s="84"/>
      <c r="O36" s="84"/>
      <c r="P36" s="83"/>
      <c r="Q36" s="84"/>
      <c r="R36" s="84"/>
      <c r="S36" s="83"/>
      <c r="T36" s="84"/>
      <c r="U36" s="84"/>
      <c r="V36" s="83"/>
      <c r="W36" s="84"/>
      <c r="X36" s="84"/>
      <c r="Y36" s="83"/>
      <c r="Z36" s="84"/>
      <c r="AA36" s="84"/>
      <c r="AB36" s="83"/>
      <c r="AC36" s="84"/>
      <c r="AD36" s="84"/>
      <c r="AE36" s="84">
        <v>15</v>
      </c>
      <c r="AF36" s="88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</row>
    <row r="37" spans="1:52" ht="13.5" customHeight="1">
      <c r="A37" s="337" t="s">
        <v>35</v>
      </c>
      <c r="B37" s="151"/>
      <c r="C37" s="562"/>
      <c r="D37" s="559"/>
      <c r="E37" s="559"/>
      <c r="F37" s="614"/>
      <c r="G37" s="83"/>
      <c r="H37" s="84"/>
      <c r="I37" s="84"/>
      <c r="J37" s="83"/>
      <c r="K37" s="84"/>
      <c r="L37" s="84"/>
      <c r="M37" s="83"/>
      <c r="N37" s="84"/>
      <c r="O37" s="84"/>
      <c r="P37" s="83"/>
      <c r="Q37" s="84"/>
      <c r="R37" s="84"/>
      <c r="S37" s="83"/>
      <c r="T37" s="84"/>
      <c r="U37" s="84"/>
      <c r="V37" s="83"/>
      <c r="W37" s="84"/>
      <c r="X37" s="84"/>
      <c r="Y37" s="83"/>
      <c r="Z37" s="84"/>
      <c r="AA37" s="84"/>
      <c r="AB37" s="83"/>
      <c r="AC37" s="84"/>
      <c r="AD37" s="84"/>
      <c r="AE37" s="84">
        <v>15</v>
      </c>
      <c r="AF37" s="88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</row>
    <row r="38" spans="1:52" ht="19.5" customHeight="1">
      <c r="A38" s="338" t="s">
        <v>123</v>
      </c>
      <c r="B38" s="151"/>
      <c r="C38" s="562"/>
      <c r="D38" s="559"/>
      <c r="E38" s="559"/>
      <c r="F38" s="614"/>
      <c r="G38" s="83"/>
      <c r="H38" s="84"/>
      <c r="I38" s="84"/>
      <c r="J38" s="83"/>
      <c r="K38" s="84"/>
      <c r="L38" s="84"/>
      <c r="M38" s="83"/>
      <c r="N38" s="84"/>
      <c r="O38" s="84"/>
      <c r="P38" s="83"/>
      <c r="Q38" s="84"/>
      <c r="R38" s="84"/>
      <c r="S38" s="83"/>
      <c r="T38" s="84"/>
      <c r="U38" s="84"/>
      <c r="V38" s="83"/>
      <c r="W38" s="84"/>
      <c r="X38" s="84"/>
      <c r="Y38" s="83"/>
      <c r="Z38" s="84"/>
      <c r="AA38" s="84"/>
      <c r="AB38" s="83"/>
      <c r="AC38" s="84"/>
      <c r="AD38" s="84"/>
      <c r="AE38" s="84">
        <v>15</v>
      </c>
      <c r="AF38" s="88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</row>
    <row r="39" spans="1:52" ht="18.75" customHeight="1">
      <c r="A39" s="338" t="s">
        <v>124</v>
      </c>
      <c r="B39" s="151"/>
      <c r="C39" s="562"/>
      <c r="D39" s="559"/>
      <c r="E39" s="559"/>
      <c r="F39" s="614"/>
      <c r="G39" s="83"/>
      <c r="H39" s="84"/>
      <c r="I39" s="84"/>
      <c r="J39" s="83"/>
      <c r="K39" s="84"/>
      <c r="L39" s="84"/>
      <c r="M39" s="83"/>
      <c r="N39" s="84"/>
      <c r="O39" s="84"/>
      <c r="P39" s="83"/>
      <c r="Q39" s="84"/>
      <c r="R39" s="84"/>
      <c r="S39" s="83"/>
      <c r="T39" s="84"/>
      <c r="U39" s="84"/>
      <c r="V39" s="83"/>
      <c r="W39" s="84"/>
      <c r="X39" s="84"/>
      <c r="Y39" s="83"/>
      <c r="Z39" s="84"/>
      <c r="AA39" s="84"/>
      <c r="AB39" s="83"/>
      <c r="AC39" s="84"/>
      <c r="AD39" s="84"/>
      <c r="AE39" s="92">
        <v>15</v>
      </c>
      <c r="AF39" s="91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</row>
    <row r="40" spans="1:52" ht="29.25" customHeight="1">
      <c r="A40" s="152" t="s">
        <v>145</v>
      </c>
      <c r="B40" s="151"/>
      <c r="C40" s="562"/>
      <c r="D40" s="559"/>
      <c r="E40" s="559"/>
      <c r="F40" s="614"/>
      <c r="G40" s="83"/>
      <c r="H40" s="84"/>
      <c r="I40" s="84"/>
      <c r="J40" s="83"/>
      <c r="K40" s="84"/>
      <c r="L40" s="84"/>
      <c r="M40" s="83"/>
      <c r="N40" s="84"/>
      <c r="O40" s="84"/>
      <c r="P40" s="83"/>
      <c r="Q40" s="84"/>
      <c r="R40" s="84"/>
      <c r="S40" s="83"/>
      <c r="T40" s="84"/>
      <c r="U40" s="84"/>
      <c r="V40" s="83"/>
      <c r="W40" s="84"/>
      <c r="X40" s="84"/>
      <c r="Y40" s="83"/>
      <c r="Z40" s="84"/>
      <c r="AA40" s="84"/>
      <c r="AB40" s="83"/>
      <c r="AC40" s="84"/>
      <c r="AD40" s="85"/>
      <c r="AE40" s="98">
        <v>15</v>
      </c>
      <c r="AF40" s="98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</row>
    <row r="41" spans="1:52" ht="13.5" customHeight="1">
      <c r="A41" s="150" t="s">
        <v>38</v>
      </c>
      <c r="B41" s="151"/>
      <c r="C41" s="562"/>
      <c r="D41" s="559"/>
      <c r="E41" s="559"/>
      <c r="F41" s="614"/>
      <c r="G41" s="83"/>
      <c r="H41" s="84"/>
      <c r="I41" s="84"/>
      <c r="J41" s="83"/>
      <c r="K41" s="84"/>
      <c r="L41" s="84"/>
      <c r="M41" s="83"/>
      <c r="N41" s="84"/>
      <c r="O41" s="84"/>
      <c r="P41" s="83"/>
      <c r="Q41" s="84"/>
      <c r="R41" s="84"/>
      <c r="S41" s="83"/>
      <c r="T41" s="84"/>
      <c r="U41" s="84"/>
      <c r="V41" s="83"/>
      <c r="W41" s="84"/>
      <c r="X41" s="84"/>
      <c r="Y41" s="83"/>
      <c r="Z41" s="84"/>
      <c r="AA41" s="84"/>
      <c r="AB41" s="83"/>
      <c r="AC41" s="84"/>
      <c r="AD41" s="85"/>
      <c r="AE41" s="98">
        <v>15</v>
      </c>
      <c r="AF41" s="98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</row>
    <row r="42" spans="1:52" ht="13.5" customHeight="1">
      <c r="A42" s="150" t="s">
        <v>39</v>
      </c>
      <c r="B42" s="151"/>
      <c r="C42" s="562"/>
      <c r="D42" s="559"/>
      <c r="E42" s="559"/>
      <c r="F42" s="614"/>
      <c r="G42" s="83"/>
      <c r="H42" s="84"/>
      <c r="I42" s="84"/>
      <c r="J42" s="83"/>
      <c r="K42" s="84"/>
      <c r="L42" s="84"/>
      <c r="M42" s="83"/>
      <c r="N42" s="84"/>
      <c r="O42" s="84"/>
      <c r="P42" s="83"/>
      <c r="Q42" s="84"/>
      <c r="R42" s="84"/>
      <c r="S42" s="83"/>
      <c r="T42" s="84"/>
      <c r="U42" s="84"/>
      <c r="V42" s="83"/>
      <c r="W42" s="84"/>
      <c r="X42" s="84"/>
      <c r="Y42" s="83"/>
      <c r="Z42" s="84"/>
      <c r="AA42" s="84"/>
      <c r="AB42" s="83"/>
      <c r="AC42" s="84"/>
      <c r="AD42" s="85"/>
      <c r="AE42" s="98">
        <v>15</v>
      </c>
      <c r="AF42" s="98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</row>
    <row r="43" spans="1:52" ht="13.5" customHeight="1">
      <c r="A43" s="153" t="s">
        <v>40</v>
      </c>
      <c r="B43" s="151"/>
      <c r="C43" s="562"/>
      <c r="D43" s="562"/>
      <c r="E43" s="562"/>
      <c r="F43" s="615"/>
      <c r="G43" s="154"/>
      <c r="H43" s="92"/>
      <c r="I43" s="92"/>
      <c r="J43" s="154"/>
      <c r="K43" s="92"/>
      <c r="L43" s="92"/>
      <c r="M43" s="154"/>
      <c r="N43" s="92"/>
      <c r="O43" s="92"/>
      <c r="P43" s="154"/>
      <c r="Q43" s="92"/>
      <c r="R43" s="92"/>
      <c r="S43" s="154"/>
      <c r="T43" s="92"/>
      <c r="U43" s="92"/>
      <c r="V43" s="154"/>
      <c r="W43" s="92"/>
      <c r="X43" s="92"/>
      <c r="Y43" s="154"/>
      <c r="Z43" s="92"/>
      <c r="AA43" s="92"/>
      <c r="AB43" s="154"/>
      <c r="AC43" s="92"/>
      <c r="AD43" s="155"/>
      <c r="AE43" s="98">
        <v>15</v>
      </c>
      <c r="AF43" s="98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</row>
    <row r="44" spans="1:52" ht="13.5" customHeight="1">
      <c r="A44" s="153" t="s">
        <v>41</v>
      </c>
      <c r="B44" s="151"/>
      <c r="C44" s="562"/>
      <c r="D44" s="562"/>
      <c r="E44" s="562"/>
      <c r="F44" s="615"/>
      <c r="G44" s="154"/>
      <c r="H44" s="92"/>
      <c r="I44" s="92"/>
      <c r="J44" s="154"/>
      <c r="K44" s="92"/>
      <c r="L44" s="92"/>
      <c r="M44" s="154"/>
      <c r="N44" s="92"/>
      <c r="O44" s="92"/>
      <c r="P44" s="154"/>
      <c r="Q44" s="92"/>
      <c r="R44" s="92"/>
      <c r="S44" s="154"/>
      <c r="T44" s="92"/>
      <c r="U44" s="92"/>
      <c r="V44" s="154"/>
      <c r="W44" s="92"/>
      <c r="X44" s="92"/>
      <c r="Y44" s="154"/>
      <c r="Z44" s="92"/>
      <c r="AA44" s="92"/>
      <c r="AB44" s="154"/>
      <c r="AC44" s="92"/>
      <c r="AD44" s="92"/>
      <c r="AE44" s="161">
        <v>15</v>
      </c>
      <c r="AF44" s="199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</row>
    <row r="45" spans="1:52" ht="13.5" customHeight="1">
      <c r="A45" s="462" t="s">
        <v>70</v>
      </c>
      <c r="B45" s="151"/>
      <c r="C45" s="562"/>
      <c r="D45" s="562"/>
      <c r="E45" s="562"/>
      <c r="F45" s="615"/>
      <c r="G45" s="154"/>
      <c r="H45" s="92"/>
      <c r="I45" s="92"/>
      <c r="J45" s="154"/>
      <c r="K45" s="92"/>
      <c r="L45" s="92"/>
      <c r="M45" s="154"/>
      <c r="N45" s="92"/>
      <c r="O45" s="92"/>
      <c r="P45" s="154"/>
      <c r="Q45" s="92"/>
      <c r="R45" s="92"/>
      <c r="S45" s="154"/>
      <c r="T45" s="307"/>
      <c r="U45" s="92"/>
      <c r="V45" s="154"/>
      <c r="W45" s="92"/>
      <c r="X45" s="92"/>
      <c r="Y45" s="154"/>
      <c r="Z45" s="92"/>
      <c r="AA45" s="92"/>
      <c r="AB45" s="154"/>
      <c r="AC45" s="92"/>
      <c r="AD45" s="92"/>
      <c r="AE45" s="155">
        <v>15</v>
      </c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</row>
    <row r="46" spans="1:52" ht="13.5" customHeight="1">
      <c r="A46" s="462" t="s">
        <v>71</v>
      </c>
      <c r="B46" s="151"/>
      <c r="C46" s="562"/>
      <c r="D46" s="562"/>
      <c r="E46" s="562"/>
      <c r="F46" s="615"/>
      <c r="G46" s="154"/>
      <c r="H46" s="92"/>
      <c r="I46" s="92"/>
      <c r="J46" s="154"/>
      <c r="K46" s="92"/>
      <c r="L46" s="92"/>
      <c r="M46" s="154"/>
      <c r="N46" s="92"/>
      <c r="O46" s="92"/>
      <c r="P46" s="154"/>
      <c r="Q46" s="92"/>
      <c r="R46" s="92"/>
      <c r="S46" s="154"/>
      <c r="T46" s="92"/>
      <c r="U46" s="92"/>
      <c r="V46" s="154"/>
      <c r="W46" s="92"/>
      <c r="X46" s="92"/>
      <c r="Y46" s="154"/>
      <c r="Z46" s="92"/>
      <c r="AA46" s="92"/>
      <c r="AB46" s="154"/>
      <c r="AC46" s="92"/>
      <c r="AD46" s="92"/>
      <c r="AE46" s="155">
        <v>15</v>
      </c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</row>
    <row r="47" spans="1:52" ht="13.5" customHeight="1">
      <c r="A47" s="462" t="s">
        <v>72</v>
      </c>
      <c r="B47" s="151"/>
      <c r="C47" s="612"/>
      <c r="D47" s="596"/>
      <c r="E47" s="596"/>
      <c r="F47" s="613"/>
      <c r="G47" s="154"/>
      <c r="H47" s="92"/>
      <c r="I47" s="92"/>
      <c r="J47" s="154"/>
      <c r="K47" s="92"/>
      <c r="L47" s="92"/>
      <c r="M47" s="154"/>
      <c r="N47" s="92"/>
      <c r="O47" s="92"/>
      <c r="P47" s="154"/>
      <c r="Q47" s="92"/>
      <c r="R47" s="92"/>
      <c r="S47" s="154"/>
      <c r="T47" s="92"/>
      <c r="U47" s="92"/>
      <c r="V47" s="154"/>
      <c r="W47" s="92"/>
      <c r="X47" s="92"/>
      <c r="Y47" s="154"/>
      <c r="Z47" s="92"/>
      <c r="AA47" s="92"/>
      <c r="AB47" s="154"/>
      <c r="AC47" s="92"/>
      <c r="AD47" s="92"/>
      <c r="AE47" s="155">
        <v>15</v>
      </c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</row>
    <row r="48" spans="1:52" ht="13.5" customHeight="1">
      <c r="A48" s="463" t="s">
        <v>73</v>
      </c>
      <c r="B48" s="151"/>
      <c r="C48" s="612"/>
      <c r="D48" s="596"/>
      <c r="E48" s="596"/>
      <c r="F48" s="613"/>
      <c r="G48" s="154"/>
      <c r="H48" s="92"/>
      <c r="I48" s="92"/>
      <c r="J48" s="154"/>
      <c r="K48" s="92"/>
      <c r="L48" s="92"/>
      <c r="M48" s="154"/>
      <c r="N48" s="92"/>
      <c r="O48" s="92"/>
      <c r="P48" s="154"/>
      <c r="Q48" s="92"/>
      <c r="R48" s="92"/>
      <c r="S48" s="154"/>
      <c r="T48" s="92"/>
      <c r="U48" s="92"/>
      <c r="V48" s="154"/>
      <c r="W48" s="92"/>
      <c r="X48" s="92"/>
      <c r="Y48" s="154"/>
      <c r="Z48" s="92"/>
      <c r="AA48" s="92"/>
      <c r="AB48" s="154"/>
      <c r="AC48" s="92"/>
      <c r="AD48" s="155"/>
      <c r="AE48" s="98">
        <v>15</v>
      </c>
      <c r="AF48" s="98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</row>
    <row r="49" spans="1:52" ht="13.5" customHeight="1">
      <c r="A49" s="156" t="s">
        <v>42</v>
      </c>
      <c r="B49" s="151"/>
      <c r="C49" s="612"/>
      <c r="D49" s="596"/>
      <c r="E49" s="596"/>
      <c r="F49" s="613"/>
      <c r="G49" s="154"/>
      <c r="H49" s="92"/>
      <c r="I49" s="92"/>
      <c r="J49" s="154"/>
      <c r="K49" s="92"/>
      <c r="L49" s="92"/>
      <c r="M49" s="154"/>
      <c r="N49" s="92"/>
      <c r="O49" s="92"/>
      <c r="P49" s="154"/>
      <c r="Q49" s="92"/>
      <c r="R49" s="92"/>
      <c r="S49" s="154"/>
      <c r="T49" s="92"/>
      <c r="U49" s="92"/>
      <c r="V49" s="154"/>
      <c r="W49" s="92"/>
      <c r="X49" s="92"/>
      <c r="Y49" s="154"/>
      <c r="Z49" s="92"/>
      <c r="AA49" s="92"/>
      <c r="AB49" s="154"/>
      <c r="AC49" s="92"/>
      <c r="AD49" s="155"/>
      <c r="AE49" s="98">
        <v>15</v>
      </c>
      <c r="AF49" s="98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</row>
    <row r="50" spans="1:52" ht="13.5" customHeight="1">
      <c r="A50" s="156" t="s">
        <v>43</v>
      </c>
      <c r="B50" s="151"/>
      <c r="C50" s="612"/>
      <c r="D50" s="596"/>
      <c r="E50" s="596"/>
      <c r="F50" s="613"/>
      <c r="G50" s="154"/>
      <c r="H50" s="92"/>
      <c r="I50" s="92"/>
      <c r="J50" s="154"/>
      <c r="K50" s="92"/>
      <c r="L50" s="92"/>
      <c r="M50" s="154"/>
      <c r="N50" s="92"/>
      <c r="O50" s="92"/>
      <c r="P50" s="154"/>
      <c r="Q50" s="92"/>
      <c r="R50" s="92"/>
      <c r="S50" s="154"/>
      <c r="T50" s="92"/>
      <c r="U50" s="92"/>
      <c r="V50" s="154"/>
      <c r="W50" s="92"/>
      <c r="X50" s="92"/>
      <c r="Y50" s="154"/>
      <c r="Z50" s="92"/>
      <c r="AA50" s="92"/>
      <c r="AB50" s="154"/>
      <c r="AC50" s="92"/>
      <c r="AD50" s="155"/>
      <c r="AE50" s="98">
        <v>15</v>
      </c>
      <c r="AF50" s="98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</row>
    <row r="51" spans="1:52" ht="24.75" customHeight="1">
      <c r="A51" s="157" t="s">
        <v>44</v>
      </c>
      <c r="B51" s="151"/>
      <c r="C51" s="612"/>
      <c r="D51" s="596"/>
      <c r="E51" s="596"/>
      <c r="F51" s="613"/>
      <c r="G51" s="154"/>
      <c r="H51" s="92"/>
      <c r="I51" s="92"/>
      <c r="J51" s="154"/>
      <c r="K51" s="92"/>
      <c r="L51" s="92"/>
      <c r="M51" s="154"/>
      <c r="N51" s="92"/>
      <c r="O51" s="92"/>
      <c r="P51" s="154"/>
      <c r="Q51" s="92"/>
      <c r="R51" s="92"/>
      <c r="S51" s="154"/>
      <c r="T51" s="92"/>
      <c r="U51" s="92"/>
      <c r="V51" s="154"/>
      <c r="W51" s="92"/>
      <c r="X51" s="92"/>
      <c r="Y51" s="154"/>
      <c r="Z51" s="92"/>
      <c r="AA51" s="92"/>
      <c r="AB51" s="154"/>
      <c r="AC51" s="92"/>
      <c r="AD51" s="155"/>
      <c r="AE51" s="98">
        <v>15</v>
      </c>
      <c r="AF51" s="98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</row>
    <row r="52" spans="1:52" ht="27.75" customHeight="1">
      <c r="A52" s="158" t="s">
        <v>45</v>
      </c>
      <c r="B52" s="151"/>
      <c r="C52" s="612"/>
      <c r="D52" s="596"/>
      <c r="E52" s="596"/>
      <c r="F52" s="613"/>
      <c r="G52" s="154"/>
      <c r="H52" s="92"/>
      <c r="I52" s="92"/>
      <c r="J52" s="154"/>
      <c r="K52" s="92"/>
      <c r="L52" s="92"/>
      <c r="M52" s="154"/>
      <c r="N52" s="92"/>
      <c r="O52" s="92"/>
      <c r="P52" s="154"/>
      <c r="Q52" s="92"/>
      <c r="R52" s="92"/>
      <c r="S52" s="154"/>
      <c r="T52" s="92"/>
      <c r="U52" s="92"/>
      <c r="V52" s="154"/>
      <c r="W52" s="92"/>
      <c r="X52" s="92"/>
      <c r="Y52" s="154"/>
      <c r="Z52" s="92"/>
      <c r="AA52" s="92"/>
      <c r="AB52" s="154"/>
      <c r="AC52" s="92"/>
      <c r="AD52" s="155"/>
      <c r="AE52" s="98">
        <v>15</v>
      </c>
      <c r="AF52" s="98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</row>
    <row r="53" spans="1:52" ht="13.5" customHeight="1">
      <c r="A53" s="156" t="s">
        <v>46</v>
      </c>
      <c r="B53" s="151"/>
      <c r="C53" s="612"/>
      <c r="D53" s="596"/>
      <c r="E53" s="596"/>
      <c r="F53" s="613"/>
      <c r="G53" s="154"/>
      <c r="H53" s="92"/>
      <c r="I53" s="92"/>
      <c r="J53" s="154"/>
      <c r="K53" s="92"/>
      <c r="L53" s="92"/>
      <c r="M53" s="154"/>
      <c r="N53" s="92"/>
      <c r="O53" s="92"/>
      <c r="P53" s="154"/>
      <c r="Q53" s="92"/>
      <c r="R53" s="92"/>
      <c r="S53" s="154"/>
      <c r="T53" s="92"/>
      <c r="U53" s="92"/>
      <c r="V53" s="154"/>
      <c r="W53" s="92"/>
      <c r="X53" s="92"/>
      <c r="Y53" s="154"/>
      <c r="Z53" s="92"/>
      <c r="AA53" s="92"/>
      <c r="AB53" s="154"/>
      <c r="AC53" s="92"/>
      <c r="AD53" s="155"/>
      <c r="AE53" s="98">
        <v>15</v>
      </c>
      <c r="AF53" s="98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</row>
    <row r="54" spans="1:52" ht="13.5" customHeight="1">
      <c r="A54" s="156" t="s">
        <v>47</v>
      </c>
      <c r="B54" s="151"/>
      <c r="C54" s="612"/>
      <c r="D54" s="596"/>
      <c r="E54" s="596"/>
      <c r="F54" s="613"/>
      <c r="G54" s="154"/>
      <c r="H54" s="92"/>
      <c r="I54" s="92"/>
      <c r="J54" s="154"/>
      <c r="K54" s="92"/>
      <c r="L54" s="92"/>
      <c r="M54" s="154"/>
      <c r="N54" s="92"/>
      <c r="O54" s="92"/>
      <c r="P54" s="154"/>
      <c r="Q54" s="92"/>
      <c r="R54" s="92"/>
      <c r="S54" s="154"/>
      <c r="T54" s="92"/>
      <c r="U54" s="92"/>
      <c r="V54" s="154"/>
      <c r="W54" s="92"/>
      <c r="X54" s="92"/>
      <c r="Y54" s="154"/>
      <c r="Z54" s="92"/>
      <c r="AA54" s="92"/>
      <c r="AB54" s="154"/>
      <c r="AC54" s="92"/>
      <c r="AD54" s="155"/>
      <c r="AE54" s="98">
        <v>15</v>
      </c>
      <c r="AF54" s="98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</row>
    <row r="55" spans="1:52" ht="13.5" customHeight="1">
      <c r="A55" s="159" t="s">
        <v>48</v>
      </c>
      <c r="B55" s="151"/>
      <c r="C55" s="612"/>
      <c r="D55" s="596"/>
      <c r="E55" s="596"/>
      <c r="F55" s="613"/>
      <c r="G55" s="154"/>
      <c r="H55" s="92"/>
      <c r="I55" s="92"/>
      <c r="J55" s="154"/>
      <c r="K55" s="92"/>
      <c r="L55" s="92"/>
      <c r="M55" s="154"/>
      <c r="N55" s="92"/>
      <c r="O55" s="92"/>
      <c r="P55" s="154"/>
      <c r="Q55" s="92"/>
      <c r="R55" s="92"/>
      <c r="S55" s="154"/>
      <c r="T55" s="92"/>
      <c r="U55" s="92"/>
      <c r="V55" s="154"/>
      <c r="W55" s="92"/>
      <c r="X55" s="92"/>
      <c r="Y55" s="154"/>
      <c r="Z55" s="92"/>
      <c r="AA55" s="92"/>
      <c r="AB55" s="154"/>
      <c r="AC55" s="92"/>
      <c r="AD55" s="155"/>
      <c r="AE55" s="98">
        <v>15</v>
      </c>
      <c r="AF55" s="98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</row>
    <row r="56" spans="1:52" ht="20.25" customHeight="1">
      <c r="A56" s="157" t="s">
        <v>49</v>
      </c>
      <c r="B56" s="151"/>
      <c r="C56" s="612"/>
      <c r="D56" s="596"/>
      <c r="E56" s="596"/>
      <c r="F56" s="613"/>
      <c r="G56" s="154"/>
      <c r="H56" s="92"/>
      <c r="I56" s="92"/>
      <c r="J56" s="154"/>
      <c r="K56" s="92"/>
      <c r="L56" s="92"/>
      <c r="M56" s="154"/>
      <c r="N56" s="92"/>
      <c r="O56" s="92"/>
      <c r="P56" s="154"/>
      <c r="Q56" s="92"/>
      <c r="R56" s="92"/>
      <c r="S56" s="154"/>
      <c r="T56" s="92"/>
      <c r="U56" s="92"/>
      <c r="V56" s="154"/>
      <c r="W56" s="92"/>
      <c r="X56" s="92"/>
      <c r="Y56" s="154"/>
      <c r="Z56" s="92"/>
      <c r="AA56" s="92"/>
      <c r="AB56" s="154"/>
      <c r="AC56" s="92"/>
      <c r="AD56" s="155"/>
      <c r="AE56" s="98">
        <v>15</v>
      </c>
      <c r="AF56" s="98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</row>
    <row r="57" spans="1:52" ht="13.5" customHeight="1">
      <c r="A57" s="156" t="s">
        <v>50</v>
      </c>
      <c r="B57" s="151"/>
      <c r="C57" s="612"/>
      <c r="D57" s="596"/>
      <c r="E57" s="596"/>
      <c r="F57" s="613"/>
      <c r="G57" s="154"/>
      <c r="H57" s="92"/>
      <c r="I57" s="92"/>
      <c r="J57" s="154"/>
      <c r="K57" s="92"/>
      <c r="L57" s="92"/>
      <c r="M57" s="154"/>
      <c r="N57" s="92"/>
      <c r="O57" s="92"/>
      <c r="P57" s="154"/>
      <c r="Q57" s="92"/>
      <c r="R57" s="92"/>
      <c r="S57" s="154"/>
      <c r="T57" s="92"/>
      <c r="U57" s="92"/>
      <c r="V57" s="154"/>
      <c r="W57" s="92"/>
      <c r="X57" s="92"/>
      <c r="Y57" s="154"/>
      <c r="Z57" s="92"/>
      <c r="AA57" s="92"/>
      <c r="AB57" s="154"/>
      <c r="AC57" s="92"/>
      <c r="AD57" s="155"/>
      <c r="AE57" s="98">
        <v>15</v>
      </c>
      <c r="AF57" s="98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</row>
    <row r="58" spans="1:52" ht="13.5" customHeight="1">
      <c r="A58" s="156" t="s">
        <v>51</v>
      </c>
      <c r="B58" s="151"/>
      <c r="C58" s="612"/>
      <c r="D58" s="596"/>
      <c r="E58" s="596"/>
      <c r="F58" s="613"/>
      <c r="G58" s="154"/>
      <c r="H58" s="92"/>
      <c r="I58" s="92"/>
      <c r="J58" s="154"/>
      <c r="K58" s="92"/>
      <c r="L58" s="92"/>
      <c r="M58" s="154"/>
      <c r="N58" s="92"/>
      <c r="O58" s="92"/>
      <c r="P58" s="154"/>
      <c r="Q58" s="92"/>
      <c r="R58" s="92"/>
      <c r="S58" s="154"/>
      <c r="T58" s="92"/>
      <c r="U58" s="92"/>
      <c r="V58" s="154"/>
      <c r="W58" s="92"/>
      <c r="X58" s="92"/>
      <c r="Y58" s="154"/>
      <c r="Z58" s="92"/>
      <c r="AA58" s="92"/>
      <c r="AB58" s="154"/>
      <c r="AC58" s="92"/>
      <c r="AD58" s="155"/>
      <c r="AE58" s="98">
        <v>15</v>
      </c>
      <c r="AF58" s="98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</row>
    <row r="59" spans="1:52" ht="13.5" customHeight="1">
      <c r="A59" s="156" t="s">
        <v>52</v>
      </c>
      <c r="B59" s="151"/>
      <c r="C59" s="612"/>
      <c r="D59" s="596"/>
      <c r="E59" s="596"/>
      <c r="F59" s="613"/>
      <c r="G59" s="154"/>
      <c r="H59" s="92"/>
      <c r="I59" s="92"/>
      <c r="J59" s="154"/>
      <c r="K59" s="92"/>
      <c r="L59" s="92"/>
      <c r="M59" s="154"/>
      <c r="N59" s="92"/>
      <c r="O59" s="92"/>
      <c r="P59" s="154"/>
      <c r="Q59" s="92"/>
      <c r="R59" s="92"/>
      <c r="S59" s="154"/>
      <c r="T59" s="92"/>
      <c r="U59" s="92"/>
      <c r="V59" s="154"/>
      <c r="W59" s="92"/>
      <c r="X59" s="92"/>
      <c r="Y59" s="154"/>
      <c r="Z59" s="92"/>
      <c r="AA59" s="92"/>
      <c r="AB59" s="154"/>
      <c r="AC59" s="92"/>
      <c r="AD59" s="155"/>
      <c r="AE59" s="98">
        <v>15</v>
      </c>
      <c r="AF59" s="98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</row>
    <row r="60" spans="1:52" ht="13.5" customHeight="1">
      <c r="A60" s="156" t="s">
        <v>53</v>
      </c>
      <c r="B60" s="151"/>
      <c r="C60" s="612"/>
      <c r="D60" s="596"/>
      <c r="E60" s="596"/>
      <c r="F60" s="613"/>
      <c r="G60" s="154"/>
      <c r="H60" s="92"/>
      <c r="I60" s="92"/>
      <c r="J60" s="154"/>
      <c r="K60" s="92"/>
      <c r="L60" s="92"/>
      <c r="M60" s="154"/>
      <c r="N60" s="92"/>
      <c r="O60" s="92"/>
      <c r="P60" s="154"/>
      <c r="Q60" s="92"/>
      <c r="R60" s="92"/>
      <c r="S60" s="154"/>
      <c r="T60" s="92"/>
      <c r="U60" s="92"/>
      <c r="V60" s="154"/>
      <c r="W60" s="92"/>
      <c r="X60" s="92"/>
      <c r="Y60" s="154"/>
      <c r="Z60" s="92"/>
      <c r="AA60" s="92"/>
      <c r="AB60" s="154"/>
      <c r="AC60" s="92"/>
      <c r="AD60" s="155"/>
      <c r="AE60" s="98">
        <v>15</v>
      </c>
      <c r="AF60" s="98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</row>
    <row r="61" spans="1:52" ht="13.5" customHeight="1">
      <c r="A61" s="156" t="s">
        <v>54</v>
      </c>
      <c r="B61" s="151"/>
      <c r="C61" s="612"/>
      <c r="D61" s="596"/>
      <c r="E61" s="596"/>
      <c r="F61" s="613"/>
      <c r="G61" s="154"/>
      <c r="H61" s="92"/>
      <c r="I61" s="92"/>
      <c r="J61" s="154"/>
      <c r="K61" s="92"/>
      <c r="L61" s="92"/>
      <c r="M61" s="154"/>
      <c r="N61" s="92"/>
      <c r="O61" s="92"/>
      <c r="P61" s="154"/>
      <c r="Q61" s="92"/>
      <c r="R61" s="92"/>
      <c r="S61" s="154"/>
      <c r="T61" s="92"/>
      <c r="U61" s="92"/>
      <c r="V61" s="154"/>
      <c r="W61" s="92"/>
      <c r="X61" s="92"/>
      <c r="Y61" s="154"/>
      <c r="Z61" s="92"/>
      <c r="AA61" s="92"/>
      <c r="AB61" s="154"/>
      <c r="AC61" s="92"/>
      <c r="AD61" s="155"/>
      <c r="AE61" s="98">
        <v>15</v>
      </c>
      <c r="AF61" s="98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</row>
    <row r="62" spans="1:52" ht="13.5" customHeight="1">
      <c r="A62" s="156" t="s">
        <v>74</v>
      </c>
      <c r="B62" s="151"/>
      <c r="C62" s="612"/>
      <c r="D62" s="596"/>
      <c r="E62" s="596"/>
      <c r="F62" s="613"/>
      <c r="G62" s="154"/>
      <c r="H62" s="92"/>
      <c r="I62" s="92"/>
      <c r="J62" s="154"/>
      <c r="K62" s="92"/>
      <c r="L62" s="92"/>
      <c r="M62" s="154"/>
      <c r="N62" s="92"/>
      <c r="O62" s="92"/>
      <c r="P62" s="154"/>
      <c r="Q62" s="92"/>
      <c r="R62" s="92"/>
      <c r="S62" s="154"/>
      <c r="T62" s="92"/>
      <c r="U62" s="92"/>
      <c r="V62" s="154"/>
      <c r="W62" s="92"/>
      <c r="X62" s="92"/>
      <c r="Y62" s="154"/>
      <c r="Z62" s="92"/>
      <c r="AA62" s="92"/>
      <c r="AB62" s="154"/>
      <c r="AC62" s="92"/>
      <c r="AD62" s="155"/>
      <c r="AE62" s="98">
        <v>15</v>
      </c>
      <c r="AF62" s="98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</row>
    <row r="63" spans="1:52" ht="13.5" customHeight="1">
      <c r="A63" s="156" t="s">
        <v>56</v>
      </c>
      <c r="B63" s="151"/>
      <c r="C63" s="612"/>
      <c r="D63" s="596"/>
      <c r="E63" s="596"/>
      <c r="F63" s="613"/>
      <c r="G63" s="154"/>
      <c r="H63" s="92"/>
      <c r="I63" s="92"/>
      <c r="J63" s="154"/>
      <c r="K63" s="92"/>
      <c r="L63" s="92"/>
      <c r="M63" s="154"/>
      <c r="N63" s="92"/>
      <c r="O63" s="92"/>
      <c r="P63" s="154"/>
      <c r="Q63" s="92"/>
      <c r="R63" s="92"/>
      <c r="S63" s="154"/>
      <c r="T63" s="92"/>
      <c r="U63" s="92"/>
      <c r="V63" s="154"/>
      <c r="W63" s="92"/>
      <c r="X63" s="92"/>
      <c r="Y63" s="154"/>
      <c r="Z63" s="92"/>
      <c r="AA63" s="92"/>
      <c r="AB63" s="154"/>
      <c r="AC63" s="92"/>
      <c r="AD63" s="155"/>
      <c r="AE63" s="98">
        <v>15</v>
      </c>
      <c r="AF63" s="98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</row>
    <row r="64" spans="1:52" ht="13.5" customHeight="1">
      <c r="A64" s="368" t="s">
        <v>75</v>
      </c>
      <c r="B64" s="160"/>
      <c r="C64" s="620"/>
      <c r="D64" s="596"/>
      <c r="E64" s="596"/>
      <c r="F64" s="613"/>
      <c r="G64" s="154"/>
      <c r="H64" s="92"/>
      <c r="I64" s="92"/>
      <c r="J64" s="154"/>
      <c r="K64" s="92"/>
      <c r="L64" s="92"/>
      <c r="M64" s="154"/>
      <c r="N64" s="92"/>
      <c r="O64" s="92"/>
      <c r="P64" s="154"/>
      <c r="Q64" s="92"/>
      <c r="R64" s="92"/>
      <c r="S64" s="154"/>
      <c r="T64" s="92"/>
      <c r="U64" s="92"/>
      <c r="V64" s="154"/>
      <c r="W64" s="92"/>
      <c r="X64" s="92"/>
      <c r="Y64" s="154"/>
      <c r="Z64" s="92"/>
      <c r="AA64" s="92"/>
      <c r="AB64" s="154"/>
      <c r="AC64" s="92"/>
      <c r="AD64" s="92"/>
      <c r="AE64" s="161">
        <v>15</v>
      </c>
      <c r="AF64" s="162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</row>
    <row r="65" spans="1:52" ht="13.5" customHeight="1">
      <c r="A65" s="365" t="s">
        <v>129</v>
      </c>
      <c r="B65" s="98"/>
      <c r="C65" s="561"/>
      <c r="D65" s="562"/>
      <c r="E65" s="562"/>
      <c r="F65" s="350"/>
      <c r="G65" s="154"/>
      <c r="H65" s="92"/>
      <c r="I65" s="92"/>
      <c r="J65" s="154"/>
      <c r="K65" s="92"/>
      <c r="L65" s="92"/>
      <c r="M65" s="154"/>
      <c r="N65" s="92"/>
      <c r="O65" s="92"/>
      <c r="P65" s="154"/>
      <c r="Q65" s="92"/>
      <c r="R65" s="92"/>
      <c r="S65" s="154"/>
      <c r="T65" s="92"/>
      <c r="U65" s="92"/>
      <c r="V65" s="154"/>
      <c r="W65" s="92"/>
      <c r="X65" s="92"/>
      <c r="Y65" s="154"/>
      <c r="Z65" s="92"/>
      <c r="AA65" s="92"/>
      <c r="AB65" s="154"/>
      <c r="AC65" s="92"/>
      <c r="AD65" s="155"/>
      <c r="AE65" s="98"/>
      <c r="AF65" s="98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</row>
    <row r="66" spans="1:52" ht="13.5" customHeight="1">
      <c r="A66" s="365" t="s">
        <v>130</v>
      </c>
      <c r="B66" s="98"/>
      <c r="C66" s="561"/>
      <c r="D66" s="562"/>
      <c r="E66" s="562"/>
      <c r="F66" s="350"/>
      <c r="G66" s="154"/>
      <c r="H66" s="92"/>
      <c r="I66" s="92"/>
      <c r="J66" s="154"/>
      <c r="K66" s="92"/>
      <c r="L66" s="92"/>
      <c r="M66" s="154"/>
      <c r="N66" s="92"/>
      <c r="O66" s="92"/>
      <c r="P66" s="154"/>
      <c r="Q66" s="92"/>
      <c r="R66" s="92"/>
      <c r="S66" s="154"/>
      <c r="T66" s="92"/>
      <c r="U66" s="92"/>
      <c r="V66" s="154"/>
      <c r="W66" s="92"/>
      <c r="X66" s="92"/>
      <c r="Y66" s="154"/>
      <c r="Z66" s="92"/>
      <c r="AA66" s="92"/>
      <c r="AB66" s="154"/>
      <c r="AC66" s="92"/>
      <c r="AD66" s="155"/>
      <c r="AE66" s="98"/>
      <c r="AF66" s="98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</row>
    <row r="67" spans="1:52" ht="13.5" customHeight="1">
      <c r="A67" s="365" t="s">
        <v>131</v>
      </c>
      <c r="B67" s="98"/>
      <c r="C67" s="561"/>
      <c r="D67" s="562"/>
      <c r="E67" s="562"/>
      <c r="F67" s="350"/>
      <c r="G67" s="154"/>
      <c r="H67" s="92"/>
      <c r="I67" s="92"/>
      <c r="J67" s="154"/>
      <c r="K67" s="92"/>
      <c r="L67" s="92"/>
      <c r="M67" s="154"/>
      <c r="N67" s="92"/>
      <c r="O67" s="92"/>
      <c r="P67" s="154"/>
      <c r="Q67" s="92"/>
      <c r="R67" s="92"/>
      <c r="S67" s="154"/>
      <c r="T67" s="92"/>
      <c r="U67" s="92"/>
      <c r="V67" s="154"/>
      <c r="W67" s="92"/>
      <c r="X67" s="92"/>
      <c r="Y67" s="154"/>
      <c r="Z67" s="92"/>
      <c r="AA67" s="92"/>
      <c r="AB67" s="154"/>
      <c r="AC67" s="92"/>
      <c r="AD67" s="155"/>
      <c r="AE67" s="98"/>
      <c r="AF67" s="98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</row>
    <row r="68" spans="1:52" ht="13.5" customHeight="1">
      <c r="A68" s="365" t="s">
        <v>132</v>
      </c>
      <c r="B68" s="98"/>
      <c r="C68" s="561"/>
      <c r="D68" s="562"/>
      <c r="E68" s="562"/>
      <c r="F68" s="350"/>
      <c r="G68" s="154"/>
      <c r="H68" s="92"/>
      <c r="I68" s="92"/>
      <c r="J68" s="154"/>
      <c r="K68" s="92"/>
      <c r="L68" s="92"/>
      <c r="M68" s="154"/>
      <c r="N68" s="92"/>
      <c r="O68" s="92"/>
      <c r="P68" s="154"/>
      <c r="Q68" s="92"/>
      <c r="R68" s="92"/>
      <c r="S68" s="154"/>
      <c r="T68" s="92"/>
      <c r="U68" s="92"/>
      <c r="V68" s="154"/>
      <c r="W68" s="92"/>
      <c r="X68" s="92"/>
      <c r="Y68" s="154"/>
      <c r="Z68" s="92"/>
      <c r="AA68" s="92"/>
      <c r="AB68" s="154"/>
      <c r="AC68" s="92"/>
      <c r="AD68" s="155"/>
      <c r="AE68" s="98"/>
      <c r="AF68" s="98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</row>
    <row r="69" spans="1:52" ht="13.5" customHeight="1">
      <c r="A69" s="365" t="s">
        <v>133</v>
      </c>
      <c r="B69" s="98"/>
      <c r="C69" s="561"/>
      <c r="D69" s="562"/>
      <c r="E69" s="562"/>
      <c r="F69" s="350"/>
      <c r="G69" s="154"/>
      <c r="H69" s="92"/>
      <c r="I69" s="92"/>
      <c r="J69" s="154"/>
      <c r="K69" s="92"/>
      <c r="L69" s="92"/>
      <c r="M69" s="154"/>
      <c r="N69" s="92"/>
      <c r="O69" s="92"/>
      <c r="P69" s="154"/>
      <c r="Q69" s="92"/>
      <c r="R69" s="92"/>
      <c r="S69" s="154"/>
      <c r="T69" s="92"/>
      <c r="U69" s="92"/>
      <c r="V69" s="154"/>
      <c r="W69" s="92"/>
      <c r="X69" s="92"/>
      <c r="Y69" s="154"/>
      <c r="Z69" s="92"/>
      <c r="AA69" s="92"/>
      <c r="AB69" s="154"/>
      <c r="AC69" s="92"/>
      <c r="AD69" s="155"/>
      <c r="AE69" s="98"/>
      <c r="AF69" s="98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</row>
    <row r="70" spans="1:52" ht="13.5" customHeight="1">
      <c r="A70" s="365" t="s">
        <v>134</v>
      </c>
      <c r="B70" s="98"/>
      <c r="C70" s="561"/>
      <c r="D70" s="562"/>
      <c r="E70" s="562"/>
      <c r="F70" s="350"/>
      <c r="G70" s="154"/>
      <c r="H70" s="92"/>
      <c r="I70" s="92"/>
      <c r="J70" s="154"/>
      <c r="K70" s="92"/>
      <c r="L70" s="92"/>
      <c r="M70" s="154"/>
      <c r="N70" s="92"/>
      <c r="O70" s="92"/>
      <c r="P70" s="154"/>
      <c r="Q70" s="92"/>
      <c r="R70" s="92"/>
      <c r="S70" s="154"/>
      <c r="T70" s="92"/>
      <c r="U70" s="92"/>
      <c r="V70" s="154"/>
      <c r="W70" s="92"/>
      <c r="X70" s="92"/>
      <c r="Y70" s="154"/>
      <c r="Z70" s="92"/>
      <c r="AA70" s="92"/>
      <c r="AB70" s="154"/>
      <c r="AC70" s="92"/>
      <c r="AD70" s="155"/>
      <c r="AE70" s="98"/>
      <c r="AF70" s="98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</row>
    <row r="71" spans="1:52" ht="13.5" customHeight="1">
      <c r="A71" s="365" t="s">
        <v>135</v>
      </c>
      <c r="B71" s="98"/>
      <c r="C71" s="561"/>
      <c r="D71" s="562"/>
      <c r="E71" s="562"/>
      <c r="F71" s="350"/>
      <c r="G71" s="154"/>
      <c r="H71" s="92"/>
      <c r="I71" s="92"/>
      <c r="J71" s="154"/>
      <c r="K71" s="92"/>
      <c r="L71" s="92"/>
      <c r="M71" s="154"/>
      <c r="N71" s="92"/>
      <c r="O71" s="92"/>
      <c r="P71" s="154"/>
      <c r="Q71" s="92"/>
      <c r="R71" s="92"/>
      <c r="S71" s="154"/>
      <c r="T71" s="92"/>
      <c r="U71" s="92"/>
      <c r="V71" s="154"/>
      <c r="W71" s="92"/>
      <c r="X71" s="92"/>
      <c r="Y71" s="154"/>
      <c r="Z71" s="92"/>
      <c r="AA71" s="92"/>
      <c r="AB71" s="154"/>
      <c r="AC71" s="92"/>
      <c r="AD71" s="155"/>
      <c r="AE71" s="98"/>
      <c r="AF71" s="98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</row>
    <row r="72" spans="1:52" ht="13.5" customHeight="1" thickBot="1">
      <c r="A72" s="369"/>
      <c r="B72" s="370"/>
      <c r="C72" s="612"/>
      <c r="D72" s="596"/>
      <c r="E72" s="596"/>
      <c r="F72" s="613"/>
      <c r="G72" s="154"/>
      <c r="H72" s="92"/>
      <c r="I72" s="92"/>
      <c r="J72" s="154"/>
      <c r="K72" s="92"/>
      <c r="L72" s="92"/>
      <c r="M72" s="154"/>
      <c r="N72" s="92"/>
      <c r="O72" s="92"/>
      <c r="P72" s="154"/>
      <c r="Q72" s="92"/>
      <c r="R72" s="92"/>
      <c r="S72" s="154"/>
      <c r="T72" s="92"/>
      <c r="U72" s="92"/>
      <c r="V72" s="154"/>
      <c r="W72" s="92"/>
      <c r="X72" s="92"/>
      <c r="Y72" s="154"/>
      <c r="Z72" s="92"/>
      <c r="AA72" s="92"/>
      <c r="AB72" s="154"/>
      <c r="AC72" s="92"/>
      <c r="AD72" s="155"/>
      <c r="AE72" s="98"/>
      <c r="AF72" s="98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</row>
    <row r="73" spans="1:52" ht="13.5" customHeight="1">
      <c r="A73" s="371" t="s">
        <v>58</v>
      </c>
      <c r="B73" s="353"/>
      <c r="C73" s="616"/>
      <c r="D73" s="616"/>
      <c r="E73" s="616"/>
      <c r="F73" s="352"/>
      <c r="G73" s="101"/>
      <c r="H73" s="102"/>
      <c r="I73" s="102"/>
      <c r="J73" s="101"/>
      <c r="K73" s="102"/>
      <c r="L73" s="102"/>
      <c r="M73" s="101"/>
      <c r="N73" s="102"/>
      <c r="O73" s="102"/>
      <c r="P73" s="101"/>
      <c r="Q73" s="102"/>
      <c r="R73" s="102"/>
      <c r="S73" s="101">
        <v>4</v>
      </c>
      <c r="T73" s="102"/>
      <c r="U73" s="102"/>
      <c r="V73" s="101">
        <v>5</v>
      </c>
      <c r="W73" s="102"/>
      <c r="X73" s="102"/>
      <c r="Y73" s="101"/>
      <c r="Z73" s="102"/>
      <c r="AA73" s="102"/>
      <c r="AB73" s="101"/>
      <c r="AC73" s="102"/>
      <c r="AD73" s="105"/>
      <c r="AE73" s="109"/>
      <c r="AF73" s="109">
        <f>SUM(G73:AD73)</f>
        <v>9</v>
      </c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</row>
    <row r="74" spans="1:52" ht="13.5" customHeight="1" thickBot="1">
      <c r="A74" s="372" t="s">
        <v>59</v>
      </c>
      <c r="B74" s="351"/>
      <c r="C74" s="607"/>
      <c r="D74" s="608"/>
      <c r="E74" s="608"/>
      <c r="F74" s="608"/>
      <c r="G74" s="112"/>
      <c r="H74" s="27"/>
      <c r="I74" s="27"/>
      <c r="J74" s="112"/>
      <c r="K74" s="27"/>
      <c r="L74" s="27"/>
      <c r="M74" s="112"/>
      <c r="N74" s="27"/>
      <c r="O74" s="27"/>
      <c r="P74" s="112"/>
      <c r="Q74" s="27"/>
      <c r="R74" s="27"/>
      <c r="S74" s="112"/>
      <c r="T74" s="27"/>
      <c r="U74" s="27"/>
      <c r="V74" s="112"/>
      <c r="W74" s="27"/>
      <c r="X74" s="27"/>
      <c r="Y74" s="112"/>
      <c r="Z74" s="27"/>
      <c r="AA74" s="27"/>
      <c r="AB74" s="112">
        <v>9</v>
      </c>
      <c r="AC74" s="27">
        <v>25</v>
      </c>
      <c r="AD74" s="27">
        <v>125</v>
      </c>
      <c r="AE74" s="166">
        <f>SUM(G74,J74,M74,P74,S74,V74)*15</f>
        <v>0</v>
      </c>
      <c r="AF74" s="167">
        <f>SUM(AB74)</f>
        <v>9</v>
      </c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</row>
    <row r="75" spans="1:52" ht="13.5" customHeight="1" thickTop="1" thickBot="1">
      <c r="A75" s="617" t="s">
        <v>60</v>
      </c>
      <c r="B75" s="618"/>
      <c r="C75" s="618"/>
      <c r="D75" s="618"/>
      <c r="E75" s="618"/>
      <c r="F75" s="619"/>
      <c r="G75" s="409">
        <f>SUM(G8:G74)</f>
        <v>30</v>
      </c>
      <c r="H75" s="410">
        <f>SUM(H8:H74)</f>
        <v>268</v>
      </c>
      <c r="I75" s="410">
        <f>SUM(I8:I74)</f>
        <v>482</v>
      </c>
      <c r="J75" s="409">
        <f>SUM(J8:J74)</f>
        <v>30</v>
      </c>
      <c r="K75" s="410">
        <f>SUM(K8:K74)</f>
        <v>288</v>
      </c>
      <c r="L75" s="410">
        <f t="shared" ref="L75:AD75" si="7">SUM(L8:L74)</f>
        <v>477</v>
      </c>
      <c r="M75" s="411">
        <f t="shared" si="7"/>
        <v>30</v>
      </c>
      <c r="N75" s="410">
        <f t="shared" si="7"/>
        <v>305.5</v>
      </c>
      <c r="O75" s="410">
        <f t="shared" si="7"/>
        <v>444.5</v>
      </c>
      <c r="P75" s="411">
        <f t="shared" si="7"/>
        <v>30</v>
      </c>
      <c r="Q75" s="410">
        <f t="shared" si="7"/>
        <v>275.5</v>
      </c>
      <c r="R75" s="410">
        <f t="shared" si="7"/>
        <v>424.5</v>
      </c>
      <c r="S75" s="411">
        <f t="shared" si="7"/>
        <v>30</v>
      </c>
      <c r="T75" s="410">
        <f t="shared" si="7"/>
        <v>193</v>
      </c>
      <c r="U75" s="410">
        <f t="shared" si="7"/>
        <v>382</v>
      </c>
      <c r="V75" s="411">
        <f t="shared" si="7"/>
        <v>30</v>
      </c>
      <c r="W75" s="410">
        <f t="shared" si="7"/>
        <v>193</v>
      </c>
      <c r="X75" s="410">
        <f t="shared" si="7"/>
        <v>432</v>
      </c>
      <c r="Y75" s="411">
        <f t="shared" si="7"/>
        <v>30</v>
      </c>
      <c r="Z75" s="410">
        <f t="shared" si="7"/>
        <v>193</v>
      </c>
      <c r="AA75" s="410">
        <f t="shared" si="7"/>
        <v>432</v>
      </c>
      <c r="AB75" s="411">
        <f t="shared" si="7"/>
        <v>30</v>
      </c>
      <c r="AC75" s="410">
        <f t="shared" si="7"/>
        <v>143</v>
      </c>
      <c r="AD75" s="410">
        <f t="shared" si="7"/>
        <v>407</v>
      </c>
      <c r="AE75" s="412">
        <f>SUM(AE74,AE73,AE32,AE26,AE16)</f>
        <v>5190</v>
      </c>
      <c r="AF75" s="413">
        <f>SUM(AF16,AF26,AF32,AF33,AF73,AF74)</f>
        <v>240</v>
      </c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</row>
    <row r="76" spans="1:52" ht="13.5" customHeight="1" thickTop="1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68"/>
      <c r="AF76" s="168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</row>
    <row r="77" spans="1:52" ht="12" customHeight="1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68"/>
      <c r="V77" s="116"/>
      <c r="W77" s="116"/>
      <c r="X77" s="116"/>
      <c r="Y77" s="116"/>
      <c r="Z77" s="116"/>
      <c r="AA77" s="116"/>
      <c r="AB77" s="116"/>
      <c r="AC77" s="116"/>
      <c r="AD77" s="116"/>
      <c r="AE77" s="168"/>
      <c r="AF77" s="168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</row>
    <row r="78" spans="1:52" ht="12" customHeight="1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68"/>
      <c r="V78" s="116"/>
      <c r="W78" s="116"/>
      <c r="X78" s="116"/>
      <c r="Y78" s="116"/>
      <c r="Z78" s="116"/>
      <c r="AA78" s="116"/>
      <c r="AB78" s="116"/>
      <c r="AC78" s="116"/>
      <c r="AD78" s="116"/>
      <c r="AE78" s="168"/>
      <c r="AF78" s="168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</row>
    <row r="79" spans="1:52" ht="12" customHeight="1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68"/>
      <c r="V79" s="116"/>
      <c r="W79" s="116"/>
      <c r="X79" s="116"/>
      <c r="Y79" s="116"/>
      <c r="Z79" s="116"/>
      <c r="AA79" s="116"/>
      <c r="AB79" s="116"/>
      <c r="AC79" s="116"/>
      <c r="AD79" s="116"/>
      <c r="AE79" s="168"/>
      <c r="AF79" s="168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</row>
    <row r="80" spans="1:52" ht="12" customHeight="1">
      <c r="A80" s="169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68"/>
      <c r="V80" s="116"/>
      <c r="W80" s="116"/>
      <c r="X80" s="116"/>
      <c r="Y80" s="116"/>
      <c r="Z80" s="116"/>
      <c r="AA80" s="116"/>
      <c r="AB80" s="116"/>
      <c r="AC80" s="116"/>
      <c r="AD80" s="116"/>
      <c r="AE80" s="168"/>
      <c r="AF80" s="168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</row>
    <row r="81" spans="1:52" ht="12" customHeight="1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68"/>
      <c r="U81" s="168"/>
      <c r="V81" s="116"/>
      <c r="W81" s="116"/>
      <c r="X81" s="116"/>
      <c r="Y81" s="116"/>
      <c r="Z81" s="116"/>
      <c r="AA81" s="116"/>
      <c r="AB81" s="116"/>
      <c r="AC81" s="116"/>
      <c r="AD81" s="116"/>
      <c r="AE81" s="168"/>
      <c r="AF81" s="168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</row>
    <row r="82" spans="1:52" ht="12" customHeight="1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68"/>
      <c r="U82" s="168"/>
      <c r="V82" s="116"/>
      <c r="W82" s="116"/>
      <c r="X82" s="116"/>
      <c r="Y82" s="116"/>
      <c r="Z82" s="116"/>
      <c r="AA82" s="116"/>
      <c r="AB82" s="116"/>
      <c r="AC82" s="116"/>
      <c r="AD82" s="116"/>
      <c r="AE82" s="168"/>
      <c r="AF82" s="168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</row>
    <row r="83" spans="1:52" ht="12" customHeight="1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68"/>
      <c r="U83" s="168"/>
      <c r="V83" s="116"/>
      <c r="W83" s="116"/>
      <c r="X83" s="116"/>
      <c r="Y83" s="116"/>
      <c r="Z83" s="116"/>
      <c r="AA83" s="116"/>
      <c r="AB83" s="116"/>
      <c r="AC83" s="116"/>
      <c r="AD83" s="116"/>
      <c r="AE83" s="168"/>
      <c r="AF83" s="168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</row>
    <row r="84" spans="1:52" ht="12" customHeight="1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68"/>
      <c r="U84" s="168"/>
      <c r="V84" s="116"/>
      <c r="W84" s="116"/>
      <c r="X84" s="116"/>
      <c r="Y84" s="116"/>
      <c r="Z84" s="116"/>
      <c r="AA84" s="116"/>
      <c r="AB84" s="116"/>
      <c r="AC84" s="116"/>
      <c r="AD84" s="116"/>
      <c r="AE84" s="168"/>
      <c r="AF84" s="168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</row>
    <row r="85" spans="1:52" ht="12" customHeight="1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68"/>
      <c r="U85" s="168"/>
      <c r="V85" s="116"/>
      <c r="W85" s="116"/>
      <c r="X85" s="116"/>
      <c r="Y85" s="116"/>
      <c r="Z85" s="116"/>
      <c r="AA85" s="116"/>
      <c r="AB85" s="116"/>
      <c r="AC85" s="116"/>
      <c r="AD85" s="116"/>
      <c r="AE85" s="168"/>
      <c r="AF85" s="168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</row>
    <row r="86" spans="1:52" ht="12" customHeight="1">
      <c r="A86" s="170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68"/>
      <c r="S86" s="116"/>
      <c r="T86" s="168"/>
      <c r="U86" s="168"/>
      <c r="V86" s="116"/>
      <c r="W86" s="116"/>
      <c r="X86" s="116"/>
      <c r="Y86" s="116"/>
      <c r="Z86" s="116"/>
      <c r="AA86" s="116"/>
      <c r="AB86" s="116"/>
      <c r="AC86" s="116"/>
      <c r="AD86" s="116"/>
      <c r="AE86" s="168"/>
      <c r="AF86" s="168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</row>
    <row r="87" spans="1:52" ht="12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68"/>
      <c r="U87" s="168"/>
      <c r="V87" s="116"/>
      <c r="W87" s="116"/>
      <c r="X87" s="116"/>
      <c r="Y87" s="116"/>
      <c r="Z87" s="116"/>
      <c r="AA87" s="116"/>
      <c r="AB87" s="116"/>
      <c r="AC87" s="116"/>
      <c r="AD87" s="116"/>
      <c r="AE87" s="168"/>
      <c r="AF87" s="168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</row>
    <row r="88" spans="1:52" ht="12" customHeight="1">
      <c r="A88" s="169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68"/>
      <c r="T88" s="168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68"/>
      <c r="AF88" s="168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</row>
    <row r="89" spans="1:52" ht="12" customHeight="1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68"/>
      <c r="AF89" s="168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</row>
    <row r="90" spans="1:52" ht="12" customHeight="1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68"/>
      <c r="AF90" s="168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</row>
    <row r="91" spans="1:52" ht="12" customHeight="1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68"/>
      <c r="AF91" s="168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</row>
    <row r="92" spans="1:52" ht="12" customHeight="1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68"/>
      <c r="AF92" s="168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</row>
    <row r="93" spans="1:52" ht="12" customHeight="1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68"/>
      <c r="AF93" s="168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</row>
    <row r="94" spans="1:52" ht="13.5" customHeight="1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68"/>
      <c r="AF94" s="168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</row>
    <row r="95" spans="1:52" ht="12" customHeight="1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68"/>
      <c r="AF95" s="168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</row>
    <row r="96" spans="1:52" ht="12" customHeight="1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68"/>
      <c r="AF96" s="168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</row>
    <row r="97" spans="1:52" ht="12" customHeight="1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68"/>
      <c r="AF97" s="168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</row>
    <row r="98" spans="1:52" ht="12" customHeight="1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68"/>
      <c r="AF98" s="168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</row>
    <row r="99" spans="1:52" ht="12" customHeight="1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68"/>
      <c r="AF99" s="168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</row>
    <row r="100" spans="1:52" ht="12" customHeight="1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68"/>
      <c r="AF100" s="168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</row>
    <row r="101" spans="1:52" ht="12" customHeight="1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68"/>
      <c r="AF101" s="168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</row>
    <row r="102" spans="1:52" ht="12" customHeight="1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68"/>
      <c r="AF102" s="168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</row>
    <row r="103" spans="1:52" ht="12" customHeight="1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68"/>
      <c r="AF103" s="168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</row>
    <row r="104" spans="1:52" ht="12" customHeight="1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68"/>
      <c r="AF104" s="168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</row>
    <row r="105" spans="1:52" ht="12" customHeight="1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68"/>
      <c r="AF105" s="168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</row>
    <row r="106" spans="1:52" ht="12" customHeight="1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68"/>
      <c r="AF106" s="168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</row>
    <row r="107" spans="1:52" ht="12" customHeight="1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68"/>
      <c r="AF107" s="168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</row>
    <row r="108" spans="1:52" ht="12" customHeight="1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68"/>
      <c r="AF108" s="168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</row>
    <row r="109" spans="1:52" ht="12" customHeight="1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68"/>
      <c r="AF109" s="168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</row>
    <row r="110" spans="1:52" ht="12" customHeight="1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68"/>
      <c r="AF110" s="168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</row>
    <row r="111" spans="1:52" ht="12" customHeight="1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68"/>
      <c r="AF111" s="168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</row>
    <row r="112" spans="1:52" ht="12" customHeight="1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68"/>
      <c r="AF112" s="168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</row>
    <row r="113" spans="1:52" ht="12" customHeight="1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68"/>
      <c r="AF113" s="168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</row>
    <row r="114" spans="1:52" ht="12" customHeight="1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68"/>
      <c r="AF114" s="168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</row>
    <row r="115" spans="1:52" ht="12" customHeight="1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68"/>
      <c r="AF115" s="168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</row>
    <row r="116" spans="1:52" ht="12" customHeight="1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68"/>
      <c r="AF116" s="168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</row>
    <row r="117" spans="1:52" ht="12" customHeight="1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68"/>
      <c r="AF117" s="168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</row>
    <row r="118" spans="1:52" ht="12" customHeight="1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68"/>
      <c r="AF118" s="168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</row>
    <row r="119" spans="1:52" ht="12" customHeight="1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68"/>
      <c r="AF119" s="168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</row>
    <row r="120" spans="1:52" ht="12" customHeight="1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68"/>
      <c r="AF120" s="168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</row>
    <row r="121" spans="1:52" ht="12" customHeight="1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68"/>
      <c r="AF121" s="168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</row>
    <row r="122" spans="1:52" ht="12" customHeight="1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68"/>
      <c r="AF122" s="168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</row>
    <row r="123" spans="1:52" ht="12" customHeight="1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68"/>
      <c r="AF123" s="168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</row>
    <row r="124" spans="1:52" ht="12" customHeight="1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68"/>
      <c r="AF124" s="168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</row>
    <row r="125" spans="1:52" ht="12" customHeight="1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68"/>
      <c r="AF125" s="168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</row>
    <row r="126" spans="1:52" ht="12" customHeight="1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68"/>
      <c r="AF126" s="168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</row>
    <row r="127" spans="1:52" ht="12" customHeight="1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68"/>
      <c r="AF127" s="168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</row>
    <row r="128" spans="1:52" ht="12" customHeight="1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68"/>
      <c r="AF128" s="168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</row>
    <row r="129" spans="1:52" ht="12" customHeight="1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68"/>
      <c r="AF129" s="168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</row>
    <row r="130" spans="1:52" ht="12" customHeight="1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68"/>
      <c r="AF130" s="168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</row>
    <row r="131" spans="1:52" ht="12" customHeight="1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68"/>
      <c r="AF131" s="168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</row>
    <row r="132" spans="1:52" ht="12" customHeight="1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68"/>
      <c r="AF132" s="168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</row>
    <row r="133" spans="1:52" ht="12" customHeight="1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68"/>
      <c r="AF133" s="168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</row>
    <row r="134" spans="1:52" ht="12" customHeight="1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68"/>
      <c r="AF134" s="168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</row>
    <row r="135" spans="1:52" ht="12" customHeight="1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68"/>
      <c r="AF135" s="168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</row>
    <row r="136" spans="1:52" ht="12" customHeight="1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68"/>
      <c r="AF136" s="168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</row>
    <row r="137" spans="1:52" ht="12" customHeight="1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68"/>
      <c r="AF137" s="168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</row>
    <row r="138" spans="1:52" ht="12" customHeight="1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68"/>
      <c r="AF138" s="168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</row>
    <row r="139" spans="1:52" ht="12" customHeight="1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68"/>
      <c r="AF139" s="168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</row>
    <row r="140" spans="1:52" ht="12" customHeight="1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68"/>
      <c r="AF140" s="168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</row>
    <row r="141" spans="1:52" ht="12" customHeight="1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68"/>
      <c r="AF141" s="168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</row>
    <row r="142" spans="1:52" ht="12" customHeight="1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68"/>
      <c r="AF142" s="168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</row>
    <row r="143" spans="1:52" ht="12" customHeight="1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68"/>
      <c r="AF143" s="168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</row>
    <row r="144" spans="1:52" ht="12" customHeight="1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68"/>
      <c r="AF144" s="168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</row>
    <row r="145" spans="1:52" ht="12" customHeight="1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68"/>
      <c r="AF145" s="168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</row>
    <row r="146" spans="1:52" ht="12" customHeight="1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68"/>
      <c r="AF146" s="168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</row>
    <row r="147" spans="1:52" ht="12" customHeight="1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68"/>
      <c r="AF147" s="168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</row>
    <row r="148" spans="1:52" ht="12" customHeight="1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68"/>
      <c r="AF148" s="168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</row>
    <row r="149" spans="1:52" ht="12" customHeight="1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68"/>
      <c r="AF149" s="168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</row>
    <row r="150" spans="1:52" ht="12" customHeight="1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68"/>
      <c r="AF150" s="168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</row>
    <row r="151" spans="1:52" ht="12" customHeight="1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68"/>
      <c r="AF151" s="168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</row>
    <row r="152" spans="1:52" ht="12" customHeight="1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68"/>
      <c r="AF152" s="168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</row>
    <row r="153" spans="1:52" ht="12" customHeight="1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68"/>
      <c r="AF153" s="168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</row>
    <row r="154" spans="1:52" ht="12" customHeight="1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68"/>
      <c r="AF154" s="168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</row>
    <row r="155" spans="1:52" ht="12" customHeight="1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68"/>
      <c r="AF155" s="168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</row>
    <row r="156" spans="1:52" ht="12" customHeight="1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68"/>
      <c r="AF156" s="168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</row>
    <row r="157" spans="1:52" ht="12" customHeight="1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68"/>
      <c r="AF157" s="168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</row>
    <row r="158" spans="1:52" ht="12" customHeight="1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68"/>
      <c r="AF158" s="168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</row>
    <row r="159" spans="1:52" ht="12" customHeight="1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68"/>
      <c r="AF159" s="168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</row>
    <row r="160" spans="1:52" ht="12" customHeight="1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68"/>
      <c r="AF160" s="168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</row>
    <row r="161" spans="1:52" ht="12" customHeight="1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68"/>
      <c r="AF161" s="168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</row>
    <row r="162" spans="1:52" ht="12" customHeight="1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68"/>
      <c r="AF162" s="168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</row>
    <row r="163" spans="1:52" ht="12" customHeight="1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68"/>
      <c r="AF163" s="168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</row>
    <row r="164" spans="1:52" ht="12" customHeight="1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68"/>
      <c r="AF164" s="168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</row>
    <row r="165" spans="1:52" ht="12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68"/>
      <c r="AF165" s="168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</row>
    <row r="166" spans="1:52" ht="12" customHeight="1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68"/>
      <c r="AF166" s="168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</row>
    <row r="167" spans="1:52" ht="12" customHeight="1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68"/>
      <c r="AF167" s="168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</row>
    <row r="168" spans="1:52" ht="12" customHeight="1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68"/>
      <c r="AF168" s="168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</row>
    <row r="169" spans="1:52" ht="12" customHeight="1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68"/>
      <c r="AF169" s="168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</row>
    <row r="170" spans="1:52" ht="12" customHeight="1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68"/>
      <c r="AF170" s="168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</row>
    <row r="171" spans="1:52" ht="12" customHeight="1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68"/>
      <c r="AF171" s="168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</row>
    <row r="172" spans="1:52" ht="12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68"/>
      <c r="AF172" s="168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</row>
    <row r="173" spans="1:52" ht="12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68"/>
      <c r="AF173" s="168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</row>
    <row r="174" spans="1:52" ht="12" customHeight="1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68"/>
      <c r="AF174" s="168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</row>
    <row r="175" spans="1:52" ht="12" customHeight="1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68"/>
      <c r="AF175" s="168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</row>
    <row r="176" spans="1:52" ht="12" customHeight="1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68"/>
      <c r="AF176" s="168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</row>
    <row r="177" spans="1:52" ht="12" customHeight="1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68"/>
      <c r="AF177" s="168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</row>
    <row r="178" spans="1:52" ht="12" customHeight="1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68"/>
      <c r="AF178" s="168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</row>
    <row r="179" spans="1:52" ht="12" customHeight="1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68"/>
      <c r="AF179" s="168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</row>
    <row r="180" spans="1:52" ht="12" customHeight="1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68"/>
      <c r="AF180" s="168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</row>
    <row r="181" spans="1:52" ht="12" customHeight="1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68"/>
      <c r="AF181" s="168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</row>
    <row r="182" spans="1:52" ht="12" customHeight="1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68"/>
      <c r="AF182" s="168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</row>
    <row r="183" spans="1:52" ht="12" customHeight="1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68"/>
      <c r="AF183" s="168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</row>
    <row r="184" spans="1:52" ht="12" customHeight="1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68"/>
      <c r="AF184" s="168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</row>
    <row r="185" spans="1:52" ht="12" customHeight="1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68"/>
      <c r="AF185" s="168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</row>
    <row r="186" spans="1:52" ht="12" customHeight="1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68"/>
      <c r="AF186" s="168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</row>
    <row r="187" spans="1:52" ht="12" customHeight="1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68"/>
      <c r="AF187" s="168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</row>
    <row r="188" spans="1:52" ht="12" customHeight="1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68"/>
      <c r="AF188" s="168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</row>
    <row r="189" spans="1:52" ht="12" customHeight="1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68"/>
      <c r="AF189" s="168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</row>
    <row r="190" spans="1:52" ht="12" customHeight="1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68"/>
      <c r="AF190" s="168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</row>
    <row r="191" spans="1:52" ht="12" customHeight="1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68"/>
      <c r="AF191" s="168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</row>
    <row r="192" spans="1:52" ht="12" customHeight="1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68"/>
      <c r="AF192" s="168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</row>
    <row r="193" spans="1:52" ht="12" customHeight="1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68"/>
      <c r="AF193" s="168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</row>
    <row r="194" spans="1:52" ht="12" customHeight="1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68"/>
      <c r="AF194" s="168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</row>
    <row r="195" spans="1:52" ht="12" customHeight="1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68"/>
      <c r="AF195" s="168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</row>
    <row r="196" spans="1:52" ht="12" customHeight="1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68"/>
      <c r="AF196" s="168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</row>
    <row r="197" spans="1:52" ht="12" customHeight="1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68"/>
      <c r="AF197" s="168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</row>
    <row r="198" spans="1:52" ht="12" customHeight="1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68"/>
      <c r="AF198" s="168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</row>
    <row r="199" spans="1:52" ht="12" customHeight="1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68"/>
      <c r="AF199" s="168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</row>
    <row r="200" spans="1:52" ht="12" customHeight="1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68"/>
      <c r="AF200" s="168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</row>
    <row r="201" spans="1:52" ht="12" customHeight="1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68"/>
      <c r="AF201" s="168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</row>
    <row r="202" spans="1:52" ht="12" customHeight="1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68"/>
      <c r="AF202" s="168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</row>
    <row r="203" spans="1:52" ht="12" customHeight="1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68"/>
      <c r="AF203" s="168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</row>
    <row r="204" spans="1:52" ht="12" customHeight="1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68"/>
      <c r="AF204" s="168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</row>
    <row r="205" spans="1:52" ht="12" customHeight="1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68"/>
      <c r="AF205" s="168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</row>
    <row r="206" spans="1:52" ht="12" customHeight="1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68"/>
      <c r="AF206" s="168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</row>
    <row r="207" spans="1:52" ht="12" customHeight="1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68"/>
      <c r="AF207" s="168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</row>
    <row r="208" spans="1:52" ht="12" customHeight="1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68"/>
      <c r="AF208" s="168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</row>
    <row r="209" spans="1:52" ht="12" customHeight="1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68"/>
      <c r="AF209" s="168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</row>
    <row r="210" spans="1:52" ht="12" customHeight="1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68"/>
      <c r="AF210" s="168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</row>
    <row r="211" spans="1:52" ht="12" customHeight="1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68"/>
      <c r="AF211" s="168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</row>
    <row r="212" spans="1:52" ht="12" customHeight="1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68"/>
      <c r="AF212" s="168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</row>
    <row r="213" spans="1:52" ht="12" customHeight="1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68"/>
      <c r="AF213" s="168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</row>
    <row r="214" spans="1:52" ht="12" customHeight="1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68"/>
      <c r="AF214" s="168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</row>
    <row r="215" spans="1:52" ht="12" customHeight="1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68"/>
      <c r="AF215" s="168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</row>
    <row r="216" spans="1:52" ht="12" customHeight="1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68"/>
      <c r="AF216" s="168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</row>
    <row r="217" spans="1:52" ht="12" customHeight="1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68"/>
      <c r="AF217" s="168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</row>
    <row r="218" spans="1:52" ht="12" customHeight="1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68"/>
      <c r="AF218" s="168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</row>
    <row r="219" spans="1:52" ht="12" customHeight="1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68"/>
      <c r="AF219" s="168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</row>
    <row r="220" spans="1:52" ht="12" customHeight="1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68"/>
      <c r="AF220" s="168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</row>
    <row r="221" spans="1:52" ht="12" customHeight="1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68"/>
      <c r="AF221" s="168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</row>
    <row r="222" spans="1:52" ht="12" customHeight="1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68"/>
      <c r="AF222" s="168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</row>
    <row r="223" spans="1:52" ht="12" customHeight="1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68"/>
      <c r="AF223" s="168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</row>
    <row r="224" spans="1:52" ht="12" customHeight="1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68"/>
      <c r="AF224" s="168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</row>
    <row r="225" spans="1:52" ht="12" customHeight="1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68"/>
      <c r="AF225" s="168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</row>
    <row r="226" spans="1:52" ht="12" customHeight="1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68"/>
      <c r="AF226" s="168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</row>
    <row r="227" spans="1:52" ht="12" customHeight="1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68"/>
      <c r="AF227" s="168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</row>
    <row r="228" spans="1:52" ht="12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68"/>
      <c r="AF228" s="168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</row>
    <row r="229" spans="1:52" ht="12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68"/>
      <c r="AF229" s="168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</row>
    <row r="230" spans="1:52" ht="12" customHeight="1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68"/>
      <c r="AF230" s="168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</row>
    <row r="231" spans="1:52" ht="12" customHeight="1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68"/>
      <c r="AF231" s="168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</row>
    <row r="232" spans="1:52" ht="12" customHeight="1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68"/>
      <c r="AF232" s="168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</row>
    <row r="233" spans="1:52" ht="12" customHeight="1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68"/>
      <c r="AF233" s="168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</row>
    <row r="234" spans="1:52" ht="12" customHeight="1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68"/>
      <c r="AF234" s="168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</row>
    <row r="235" spans="1:52" ht="12" customHeight="1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68"/>
      <c r="AF235" s="168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</row>
    <row r="236" spans="1:52" ht="12" customHeight="1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68"/>
      <c r="AF236" s="168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</row>
    <row r="237" spans="1:52" ht="12" customHeight="1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68"/>
      <c r="AF237" s="168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</row>
    <row r="238" spans="1:52" ht="12" customHeight="1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68"/>
      <c r="AF238" s="168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</row>
    <row r="239" spans="1:52" ht="12" customHeight="1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68"/>
      <c r="AF239" s="168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</row>
    <row r="240" spans="1:52" ht="12" customHeight="1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68"/>
      <c r="AF240" s="168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</row>
    <row r="241" spans="1:52" ht="12" customHeight="1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68"/>
      <c r="AF241" s="168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</row>
    <row r="242" spans="1:52" ht="12" customHeight="1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68"/>
      <c r="AF242" s="168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</row>
    <row r="243" spans="1:52" ht="12" customHeight="1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68"/>
      <c r="AF243" s="168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</row>
    <row r="244" spans="1:52" ht="12" customHeight="1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68"/>
      <c r="AF244" s="168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</row>
    <row r="245" spans="1:52" ht="12" customHeight="1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68"/>
      <c r="AF245" s="168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</row>
    <row r="246" spans="1:52" ht="12" customHeight="1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68"/>
      <c r="AF246" s="168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</row>
    <row r="247" spans="1:52" ht="12" customHeight="1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68"/>
      <c r="AF247" s="168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</row>
    <row r="248" spans="1:52" ht="12" customHeight="1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68"/>
      <c r="AF248" s="168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</row>
    <row r="249" spans="1:52" ht="12" customHeight="1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68"/>
      <c r="AF249" s="168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</row>
    <row r="250" spans="1:52" ht="12" customHeight="1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68"/>
      <c r="AF250" s="168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</row>
    <row r="251" spans="1:52" ht="12" customHeight="1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68"/>
      <c r="AF251" s="168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</row>
    <row r="252" spans="1:52" ht="12" customHeight="1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68"/>
      <c r="AF252" s="168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</row>
    <row r="253" spans="1:52" ht="12" customHeight="1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68"/>
      <c r="AF253" s="168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</row>
    <row r="254" spans="1:52" ht="12" customHeight="1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68"/>
      <c r="AF254" s="168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</row>
    <row r="255" spans="1:52" ht="12" customHeight="1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68"/>
      <c r="AF255" s="168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</row>
    <row r="256" spans="1:52" ht="12" customHeight="1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68"/>
      <c r="AF256" s="168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</row>
    <row r="257" spans="1:52" ht="12" customHeight="1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68"/>
      <c r="AF257" s="168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</row>
    <row r="258" spans="1:52" ht="12" customHeight="1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68"/>
      <c r="AF258" s="168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116"/>
      <c r="AQ258" s="116"/>
      <c r="AR258" s="116"/>
      <c r="AS258" s="116"/>
      <c r="AT258" s="116"/>
      <c r="AU258" s="116"/>
      <c r="AV258" s="116"/>
      <c r="AW258" s="116"/>
      <c r="AX258" s="116"/>
      <c r="AY258" s="116"/>
      <c r="AZ258" s="116"/>
    </row>
    <row r="259" spans="1:52" ht="12" customHeight="1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  <c r="AA259" s="116"/>
      <c r="AB259" s="116"/>
      <c r="AC259" s="116"/>
      <c r="AD259" s="116"/>
      <c r="AE259" s="168"/>
      <c r="AF259" s="168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</row>
    <row r="260" spans="1:52" ht="12" customHeight="1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  <c r="AA260" s="116"/>
      <c r="AB260" s="116"/>
      <c r="AC260" s="116"/>
      <c r="AD260" s="116"/>
      <c r="AE260" s="168"/>
      <c r="AF260" s="168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</row>
    <row r="261" spans="1:52" ht="12" customHeight="1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68"/>
      <c r="AF261" s="168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</row>
    <row r="262" spans="1:52" ht="12" customHeight="1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68"/>
      <c r="AF262" s="168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</row>
    <row r="263" spans="1:52" ht="12" customHeight="1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  <c r="AA263" s="116"/>
      <c r="AB263" s="116"/>
      <c r="AC263" s="116"/>
      <c r="AD263" s="116"/>
      <c r="AE263" s="168"/>
      <c r="AF263" s="168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</row>
    <row r="264" spans="1:52" ht="12" customHeight="1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  <c r="AA264" s="116"/>
      <c r="AB264" s="116"/>
      <c r="AC264" s="116"/>
      <c r="AD264" s="116"/>
      <c r="AE264" s="168"/>
      <c r="AF264" s="168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116"/>
      <c r="AQ264" s="116"/>
      <c r="AR264" s="116"/>
      <c r="AS264" s="116"/>
      <c r="AT264" s="116"/>
      <c r="AU264" s="116"/>
      <c r="AV264" s="116"/>
      <c r="AW264" s="116"/>
      <c r="AX264" s="116"/>
      <c r="AY264" s="116"/>
      <c r="AZ264" s="116"/>
    </row>
    <row r="265" spans="1:52" ht="12" customHeight="1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6"/>
      <c r="AE265" s="168"/>
      <c r="AF265" s="168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116"/>
      <c r="AQ265" s="116"/>
      <c r="AR265" s="116"/>
      <c r="AS265" s="116"/>
      <c r="AT265" s="116"/>
      <c r="AU265" s="116"/>
      <c r="AV265" s="116"/>
      <c r="AW265" s="116"/>
      <c r="AX265" s="116"/>
      <c r="AY265" s="116"/>
      <c r="AZ265" s="116"/>
    </row>
    <row r="266" spans="1:52" ht="12" customHeight="1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  <c r="AA266" s="116"/>
      <c r="AB266" s="116"/>
      <c r="AC266" s="116"/>
      <c r="AD266" s="116"/>
      <c r="AE266" s="168"/>
      <c r="AF266" s="168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116"/>
      <c r="AQ266" s="116"/>
      <c r="AR266" s="116"/>
      <c r="AS266" s="116"/>
      <c r="AT266" s="116"/>
      <c r="AU266" s="116"/>
      <c r="AV266" s="116"/>
      <c r="AW266" s="116"/>
      <c r="AX266" s="116"/>
      <c r="AY266" s="116"/>
      <c r="AZ266" s="116"/>
    </row>
    <row r="267" spans="1:52" ht="12" customHeight="1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  <c r="AA267" s="116"/>
      <c r="AB267" s="116"/>
      <c r="AC267" s="116"/>
      <c r="AD267" s="116"/>
      <c r="AE267" s="168"/>
      <c r="AF267" s="168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116"/>
      <c r="AQ267" s="116"/>
      <c r="AR267" s="116"/>
      <c r="AS267" s="116"/>
      <c r="AT267" s="116"/>
      <c r="AU267" s="116"/>
      <c r="AV267" s="116"/>
      <c r="AW267" s="116"/>
      <c r="AX267" s="116"/>
      <c r="AY267" s="116"/>
      <c r="AZ267" s="116"/>
    </row>
    <row r="268" spans="1:52" ht="12" customHeight="1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  <c r="AA268" s="116"/>
      <c r="AB268" s="116"/>
      <c r="AC268" s="116"/>
      <c r="AD268" s="116"/>
      <c r="AE268" s="168"/>
      <c r="AF268" s="168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116"/>
      <c r="AQ268" s="116"/>
      <c r="AR268" s="116"/>
      <c r="AS268" s="116"/>
      <c r="AT268" s="116"/>
      <c r="AU268" s="116"/>
      <c r="AV268" s="116"/>
      <c r="AW268" s="116"/>
      <c r="AX268" s="116"/>
      <c r="AY268" s="116"/>
      <c r="AZ268" s="116"/>
    </row>
    <row r="269" spans="1:52" ht="12" customHeight="1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  <c r="AA269" s="116"/>
      <c r="AB269" s="116"/>
      <c r="AC269" s="116"/>
      <c r="AD269" s="116"/>
      <c r="AE269" s="168"/>
      <c r="AF269" s="168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116"/>
      <c r="AQ269" s="116"/>
      <c r="AR269" s="116"/>
      <c r="AS269" s="116"/>
      <c r="AT269" s="116"/>
      <c r="AU269" s="116"/>
      <c r="AV269" s="116"/>
      <c r="AW269" s="116"/>
      <c r="AX269" s="116"/>
      <c r="AY269" s="116"/>
      <c r="AZ269" s="116"/>
    </row>
    <row r="270" spans="1:52" ht="12" customHeight="1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  <c r="AA270" s="116"/>
      <c r="AB270" s="116"/>
      <c r="AC270" s="116"/>
      <c r="AD270" s="116"/>
      <c r="AE270" s="168"/>
      <c r="AF270" s="168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116"/>
      <c r="AQ270" s="116"/>
      <c r="AR270" s="116"/>
      <c r="AS270" s="116"/>
      <c r="AT270" s="116"/>
      <c r="AU270" s="116"/>
      <c r="AV270" s="116"/>
      <c r="AW270" s="116"/>
      <c r="AX270" s="116"/>
      <c r="AY270" s="116"/>
      <c r="AZ270" s="116"/>
    </row>
    <row r="271" spans="1:52" ht="12" customHeight="1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  <c r="AA271" s="116"/>
      <c r="AB271" s="116"/>
      <c r="AC271" s="116"/>
      <c r="AD271" s="116"/>
      <c r="AE271" s="168"/>
      <c r="AF271" s="168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116"/>
      <c r="AQ271" s="116"/>
      <c r="AR271" s="116"/>
      <c r="AS271" s="116"/>
      <c r="AT271" s="116"/>
      <c r="AU271" s="116"/>
      <c r="AV271" s="116"/>
      <c r="AW271" s="116"/>
      <c r="AX271" s="116"/>
      <c r="AY271" s="116"/>
      <c r="AZ271" s="116"/>
    </row>
    <row r="272" spans="1:52" ht="12" customHeight="1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68"/>
      <c r="AF272" s="168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116"/>
      <c r="AQ272" s="116"/>
      <c r="AR272" s="116"/>
      <c r="AS272" s="116"/>
      <c r="AT272" s="116"/>
      <c r="AU272" s="116"/>
      <c r="AV272" s="116"/>
      <c r="AW272" s="116"/>
      <c r="AX272" s="116"/>
      <c r="AY272" s="116"/>
      <c r="AZ272" s="116"/>
    </row>
    <row r="273" spans="1:52" ht="12" customHeight="1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68"/>
      <c r="AF273" s="168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116"/>
      <c r="AQ273" s="116"/>
      <c r="AR273" s="116"/>
      <c r="AS273" s="116"/>
      <c r="AT273" s="116"/>
      <c r="AU273" s="116"/>
      <c r="AV273" s="116"/>
      <c r="AW273" s="116"/>
      <c r="AX273" s="116"/>
      <c r="AY273" s="116"/>
      <c r="AZ273" s="116"/>
    </row>
    <row r="274" spans="1:52" ht="12" customHeight="1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68"/>
      <c r="AF274" s="168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116"/>
      <c r="AQ274" s="116"/>
      <c r="AR274" s="116"/>
      <c r="AS274" s="116"/>
      <c r="AT274" s="116"/>
      <c r="AU274" s="116"/>
      <c r="AV274" s="116"/>
      <c r="AW274" s="116"/>
      <c r="AX274" s="116"/>
      <c r="AY274" s="116"/>
      <c r="AZ274" s="116"/>
    </row>
    <row r="275" spans="1:52" ht="12" customHeight="1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68"/>
      <c r="AF275" s="168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116"/>
      <c r="AQ275" s="116"/>
      <c r="AR275" s="116"/>
      <c r="AS275" s="116"/>
      <c r="AT275" s="116"/>
      <c r="AU275" s="116"/>
      <c r="AV275" s="116"/>
      <c r="AW275" s="116"/>
      <c r="AX275" s="116"/>
      <c r="AY275" s="116"/>
      <c r="AZ275" s="116"/>
    </row>
    <row r="276" spans="1:52" ht="12" customHeight="1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68"/>
      <c r="AF276" s="168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116"/>
      <c r="AQ276" s="116"/>
      <c r="AR276" s="116"/>
      <c r="AS276" s="116"/>
      <c r="AT276" s="116"/>
      <c r="AU276" s="116"/>
      <c r="AV276" s="116"/>
      <c r="AW276" s="116"/>
      <c r="AX276" s="116"/>
      <c r="AY276" s="116"/>
      <c r="AZ276" s="116"/>
    </row>
    <row r="277" spans="1:52" ht="12" customHeight="1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68"/>
      <c r="AF277" s="168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116"/>
      <c r="AQ277" s="116"/>
      <c r="AR277" s="116"/>
      <c r="AS277" s="116"/>
      <c r="AT277" s="116"/>
      <c r="AU277" s="116"/>
      <c r="AV277" s="116"/>
      <c r="AW277" s="116"/>
      <c r="AX277" s="116"/>
      <c r="AY277" s="116"/>
      <c r="AZ277" s="116"/>
    </row>
    <row r="278" spans="1:52" ht="12" customHeight="1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68"/>
      <c r="AF278" s="168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116"/>
      <c r="AQ278" s="116"/>
      <c r="AR278" s="116"/>
      <c r="AS278" s="116"/>
      <c r="AT278" s="116"/>
      <c r="AU278" s="116"/>
      <c r="AV278" s="116"/>
      <c r="AW278" s="116"/>
      <c r="AX278" s="116"/>
      <c r="AY278" s="116"/>
      <c r="AZ278" s="116"/>
    </row>
    <row r="279" spans="1:52" ht="12" customHeight="1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68"/>
      <c r="AF279" s="168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116"/>
      <c r="AQ279" s="116"/>
      <c r="AR279" s="116"/>
      <c r="AS279" s="116"/>
      <c r="AT279" s="116"/>
      <c r="AU279" s="116"/>
      <c r="AV279" s="116"/>
      <c r="AW279" s="116"/>
      <c r="AX279" s="116"/>
      <c r="AY279" s="116"/>
      <c r="AZ279" s="116"/>
    </row>
    <row r="280" spans="1:52" ht="12" customHeight="1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68"/>
      <c r="AF280" s="168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116"/>
      <c r="AQ280" s="116"/>
      <c r="AR280" s="116"/>
      <c r="AS280" s="116"/>
      <c r="AT280" s="116"/>
      <c r="AU280" s="116"/>
      <c r="AV280" s="116"/>
      <c r="AW280" s="116"/>
      <c r="AX280" s="116"/>
      <c r="AY280" s="116"/>
      <c r="AZ280" s="116"/>
    </row>
    <row r="281" spans="1:52" ht="12" customHeight="1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68"/>
      <c r="AF281" s="168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116"/>
      <c r="AQ281" s="116"/>
      <c r="AR281" s="116"/>
      <c r="AS281" s="116"/>
      <c r="AT281" s="116"/>
      <c r="AU281" s="116"/>
      <c r="AV281" s="116"/>
      <c r="AW281" s="116"/>
      <c r="AX281" s="116"/>
      <c r="AY281" s="116"/>
      <c r="AZ281" s="116"/>
    </row>
    <row r="282" spans="1:52" ht="12" customHeight="1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68"/>
      <c r="AF282" s="168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116"/>
      <c r="AQ282" s="116"/>
      <c r="AR282" s="116"/>
      <c r="AS282" s="116"/>
      <c r="AT282" s="116"/>
      <c r="AU282" s="116"/>
      <c r="AV282" s="116"/>
      <c r="AW282" s="116"/>
      <c r="AX282" s="116"/>
      <c r="AY282" s="116"/>
      <c r="AZ282" s="116"/>
    </row>
    <row r="283" spans="1:52" ht="12" customHeight="1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68"/>
      <c r="AF283" s="168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116"/>
      <c r="AQ283" s="116"/>
      <c r="AR283" s="116"/>
      <c r="AS283" s="116"/>
      <c r="AT283" s="116"/>
      <c r="AU283" s="116"/>
      <c r="AV283" s="116"/>
      <c r="AW283" s="116"/>
      <c r="AX283" s="116"/>
      <c r="AY283" s="116"/>
      <c r="AZ283" s="116"/>
    </row>
    <row r="284" spans="1:52" ht="12" customHeight="1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68"/>
      <c r="AF284" s="168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</row>
    <row r="285" spans="1:52" ht="12" customHeight="1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68"/>
      <c r="AF285" s="168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116"/>
      <c r="AQ285" s="116"/>
      <c r="AR285" s="116"/>
      <c r="AS285" s="116"/>
      <c r="AT285" s="116"/>
      <c r="AU285" s="116"/>
      <c r="AV285" s="116"/>
      <c r="AW285" s="116"/>
      <c r="AX285" s="116"/>
      <c r="AY285" s="116"/>
      <c r="AZ285" s="116"/>
    </row>
    <row r="286" spans="1:52" ht="12" customHeight="1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68"/>
      <c r="AF286" s="168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  <c r="AS286" s="116"/>
      <c r="AT286" s="116"/>
      <c r="AU286" s="116"/>
      <c r="AV286" s="116"/>
      <c r="AW286" s="116"/>
      <c r="AX286" s="116"/>
      <c r="AY286" s="116"/>
      <c r="AZ286" s="116"/>
    </row>
    <row r="287" spans="1:52" ht="12" customHeight="1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68"/>
      <c r="AF287" s="168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116"/>
      <c r="AQ287" s="116"/>
      <c r="AR287" s="116"/>
      <c r="AS287" s="116"/>
      <c r="AT287" s="116"/>
      <c r="AU287" s="116"/>
      <c r="AV287" s="116"/>
      <c r="AW287" s="116"/>
      <c r="AX287" s="116"/>
      <c r="AY287" s="116"/>
      <c r="AZ287" s="116"/>
    </row>
    <row r="288" spans="1:52" ht="12" customHeight="1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68"/>
      <c r="AF288" s="168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116"/>
      <c r="AQ288" s="116"/>
      <c r="AR288" s="116"/>
      <c r="AS288" s="116"/>
      <c r="AT288" s="116"/>
      <c r="AU288" s="116"/>
      <c r="AV288" s="116"/>
      <c r="AW288" s="116"/>
      <c r="AX288" s="116"/>
      <c r="AY288" s="116"/>
      <c r="AZ288" s="116"/>
    </row>
    <row r="289" spans="1:52" ht="12" customHeight="1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68"/>
      <c r="AF289" s="168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116"/>
      <c r="AQ289" s="116"/>
      <c r="AR289" s="116"/>
      <c r="AS289" s="116"/>
      <c r="AT289" s="116"/>
      <c r="AU289" s="116"/>
      <c r="AV289" s="116"/>
      <c r="AW289" s="116"/>
      <c r="AX289" s="116"/>
      <c r="AY289" s="116"/>
      <c r="AZ289" s="116"/>
    </row>
    <row r="290" spans="1:52" ht="12" customHeight="1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68"/>
      <c r="AF290" s="168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116"/>
      <c r="AQ290" s="116"/>
      <c r="AR290" s="116"/>
      <c r="AS290" s="116"/>
      <c r="AT290" s="116"/>
      <c r="AU290" s="116"/>
      <c r="AV290" s="116"/>
      <c r="AW290" s="116"/>
      <c r="AX290" s="116"/>
      <c r="AY290" s="116"/>
      <c r="AZ290" s="116"/>
    </row>
    <row r="291" spans="1:52" ht="12" customHeight="1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68"/>
      <c r="AF291" s="168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116"/>
      <c r="AR291" s="116"/>
      <c r="AS291" s="116"/>
      <c r="AT291" s="116"/>
      <c r="AU291" s="116"/>
      <c r="AV291" s="116"/>
      <c r="AW291" s="116"/>
      <c r="AX291" s="116"/>
      <c r="AY291" s="116"/>
      <c r="AZ291" s="116"/>
    </row>
    <row r="292" spans="1:52" ht="12" customHeight="1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68"/>
      <c r="AF292" s="168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116"/>
      <c r="AQ292" s="116"/>
      <c r="AR292" s="116"/>
      <c r="AS292" s="116"/>
      <c r="AT292" s="116"/>
      <c r="AU292" s="116"/>
      <c r="AV292" s="116"/>
      <c r="AW292" s="116"/>
      <c r="AX292" s="116"/>
      <c r="AY292" s="116"/>
      <c r="AZ292" s="116"/>
    </row>
    <row r="293" spans="1:52" ht="12" customHeight="1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68"/>
      <c r="AF293" s="168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116"/>
      <c r="AQ293" s="116"/>
      <c r="AR293" s="116"/>
      <c r="AS293" s="116"/>
      <c r="AT293" s="116"/>
      <c r="AU293" s="116"/>
      <c r="AV293" s="116"/>
      <c r="AW293" s="116"/>
      <c r="AX293" s="116"/>
      <c r="AY293" s="116"/>
      <c r="AZ293" s="116"/>
    </row>
    <row r="294" spans="1:52" ht="12" customHeight="1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68"/>
      <c r="AF294" s="168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116"/>
      <c r="AQ294" s="116"/>
      <c r="AR294" s="116"/>
      <c r="AS294" s="116"/>
      <c r="AT294" s="116"/>
      <c r="AU294" s="116"/>
      <c r="AV294" s="116"/>
      <c r="AW294" s="116"/>
      <c r="AX294" s="116"/>
      <c r="AY294" s="116"/>
      <c r="AZ294" s="116"/>
    </row>
    <row r="295" spans="1:52" ht="12" customHeight="1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  <c r="AA295" s="116"/>
      <c r="AB295" s="116"/>
      <c r="AC295" s="116"/>
      <c r="AD295" s="116"/>
      <c r="AE295" s="168"/>
      <c r="AF295" s="168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116"/>
      <c r="AQ295" s="116"/>
      <c r="AR295" s="116"/>
      <c r="AS295" s="116"/>
      <c r="AT295" s="116"/>
      <c r="AU295" s="116"/>
      <c r="AV295" s="116"/>
      <c r="AW295" s="116"/>
      <c r="AX295" s="116"/>
      <c r="AY295" s="116"/>
      <c r="AZ295" s="116"/>
    </row>
    <row r="296" spans="1:52" ht="12" customHeight="1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68"/>
      <c r="AF296" s="168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116"/>
      <c r="AQ296" s="116"/>
      <c r="AR296" s="116"/>
      <c r="AS296" s="116"/>
      <c r="AT296" s="116"/>
      <c r="AU296" s="116"/>
      <c r="AV296" s="116"/>
      <c r="AW296" s="116"/>
      <c r="AX296" s="116"/>
      <c r="AY296" s="116"/>
      <c r="AZ296" s="116"/>
    </row>
    <row r="297" spans="1:52" ht="12" customHeight="1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68"/>
      <c r="AF297" s="168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116"/>
      <c r="AQ297" s="116"/>
      <c r="AR297" s="116"/>
      <c r="AS297" s="116"/>
      <c r="AT297" s="116"/>
      <c r="AU297" s="116"/>
      <c r="AV297" s="116"/>
      <c r="AW297" s="116"/>
      <c r="AX297" s="116"/>
      <c r="AY297" s="116"/>
      <c r="AZ297" s="116"/>
    </row>
    <row r="298" spans="1:52" ht="12" customHeight="1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16"/>
      <c r="AB298" s="116"/>
      <c r="AC298" s="116"/>
      <c r="AD298" s="116"/>
      <c r="AE298" s="168"/>
      <c r="AF298" s="168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116"/>
      <c r="AQ298" s="116"/>
      <c r="AR298" s="116"/>
      <c r="AS298" s="116"/>
      <c r="AT298" s="116"/>
      <c r="AU298" s="116"/>
      <c r="AV298" s="116"/>
      <c r="AW298" s="116"/>
      <c r="AX298" s="116"/>
      <c r="AY298" s="116"/>
      <c r="AZ298" s="116"/>
    </row>
    <row r="299" spans="1:52" ht="12" customHeight="1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  <c r="AA299" s="116"/>
      <c r="AB299" s="116"/>
      <c r="AC299" s="116"/>
      <c r="AD299" s="116"/>
      <c r="AE299" s="168"/>
      <c r="AF299" s="168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116"/>
      <c r="AQ299" s="116"/>
      <c r="AR299" s="116"/>
      <c r="AS299" s="116"/>
      <c r="AT299" s="116"/>
      <c r="AU299" s="116"/>
      <c r="AV299" s="116"/>
      <c r="AW299" s="116"/>
      <c r="AX299" s="116"/>
      <c r="AY299" s="116"/>
      <c r="AZ299" s="116"/>
    </row>
    <row r="300" spans="1:52" ht="12" customHeight="1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  <c r="AA300" s="116"/>
      <c r="AB300" s="116"/>
      <c r="AC300" s="116"/>
      <c r="AD300" s="116"/>
      <c r="AE300" s="168"/>
      <c r="AF300" s="168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116"/>
      <c r="AQ300" s="116"/>
      <c r="AR300" s="116"/>
      <c r="AS300" s="116"/>
      <c r="AT300" s="116"/>
      <c r="AU300" s="116"/>
      <c r="AV300" s="116"/>
      <c r="AW300" s="116"/>
      <c r="AX300" s="116"/>
      <c r="AY300" s="116"/>
      <c r="AZ300" s="116"/>
    </row>
    <row r="301" spans="1:52" ht="12" customHeight="1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  <c r="AA301" s="116"/>
      <c r="AB301" s="116"/>
      <c r="AC301" s="116"/>
      <c r="AD301" s="116"/>
      <c r="AE301" s="168"/>
      <c r="AF301" s="168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116"/>
      <c r="AQ301" s="116"/>
      <c r="AR301" s="116"/>
      <c r="AS301" s="116"/>
      <c r="AT301" s="116"/>
      <c r="AU301" s="116"/>
      <c r="AV301" s="116"/>
      <c r="AW301" s="116"/>
      <c r="AX301" s="116"/>
      <c r="AY301" s="116"/>
      <c r="AZ301" s="116"/>
    </row>
    <row r="302" spans="1:52" ht="12" customHeight="1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  <c r="AA302" s="116"/>
      <c r="AB302" s="116"/>
      <c r="AC302" s="116"/>
      <c r="AD302" s="116"/>
      <c r="AE302" s="168"/>
      <c r="AF302" s="168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116"/>
      <c r="AQ302" s="116"/>
      <c r="AR302" s="116"/>
      <c r="AS302" s="116"/>
      <c r="AT302" s="116"/>
      <c r="AU302" s="116"/>
      <c r="AV302" s="116"/>
      <c r="AW302" s="116"/>
      <c r="AX302" s="116"/>
      <c r="AY302" s="116"/>
      <c r="AZ302" s="116"/>
    </row>
    <row r="303" spans="1:52" ht="12" customHeight="1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  <c r="AA303" s="116"/>
      <c r="AB303" s="116"/>
      <c r="AC303" s="116"/>
      <c r="AD303" s="116"/>
      <c r="AE303" s="168"/>
      <c r="AF303" s="168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116"/>
      <c r="AQ303" s="116"/>
      <c r="AR303" s="116"/>
      <c r="AS303" s="116"/>
      <c r="AT303" s="116"/>
      <c r="AU303" s="116"/>
      <c r="AV303" s="116"/>
      <c r="AW303" s="116"/>
      <c r="AX303" s="116"/>
      <c r="AY303" s="116"/>
      <c r="AZ303" s="116"/>
    </row>
    <row r="304" spans="1:52" ht="12" customHeight="1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  <c r="AA304" s="116"/>
      <c r="AB304" s="116"/>
      <c r="AC304" s="116"/>
      <c r="AD304" s="116"/>
      <c r="AE304" s="168"/>
      <c r="AF304" s="168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116"/>
      <c r="AQ304" s="116"/>
      <c r="AR304" s="116"/>
      <c r="AS304" s="116"/>
      <c r="AT304" s="116"/>
      <c r="AU304" s="116"/>
      <c r="AV304" s="116"/>
      <c r="AW304" s="116"/>
      <c r="AX304" s="116"/>
      <c r="AY304" s="116"/>
      <c r="AZ304" s="116"/>
    </row>
    <row r="305" spans="1:52" ht="12" customHeight="1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  <c r="AA305" s="116"/>
      <c r="AB305" s="116"/>
      <c r="AC305" s="116"/>
      <c r="AD305" s="116"/>
      <c r="AE305" s="168"/>
      <c r="AF305" s="168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116"/>
      <c r="AQ305" s="116"/>
      <c r="AR305" s="116"/>
      <c r="AS305" s="116"/>
      <c r="AT305" s="116"/>
      <c r="AU305" s="116"/>
      <c r="AV305" s="116"/>
      <c r="AW305" s="116"/>
      <c r="AX305" s="116"/>
      <c r="AY305" s="116"/>
      <c r="AZ305" s="116"/>
    </row>
    <row r="306" spans="1:52" ht="12" customHeight="1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  <c r="AA306" s="116"/>
      <c r="AB306" s="116"/>
      <c r="AC306" s="116"/>
      <c r="AD306" s="116"/>
      <c r="AE306" s="168"/>
      <c r="AF306" s="168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116"/>
      <c r="AQ306" s="116"/>
      <c r="AR306" s="116"/>
      <c r="AS306" s="116"/>
      <c r="AT306" s="116"/>
      <c r="AU306" s="116"/>
      <c r="AV306" s="116"/>
      <c r="AW306" s="116"/>
      <c r="AX306" s="116"/>
      <c r="AY306" s="116"/>
      <c r="AZ306" s="116"/>
    </row>
    <row r="307" spans="1:52" ht="12" customHeight="1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  <c r="AA307" s="116"/>
      <c r="AB307" s="116"/>
      <c r="AC307" s="116"/>
      <c r="AD307" s="116"/>
      <c r="AE307" s="168"/>
      <c r="AF307" s="168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116"/>
      <c r="AQ307" s="116"/>
      <c r="AR307" s="116"/>
      <c r="AS307" s="116"/>
      <c r="AT307" s="116"/>
      <c r="AU307" s="116"/>
      <c r="AV307" s="116"/>
      <c r="AW307" s="116"/>
      <c r="AX307" s="116"/>
      <c r="AY307" s="116"/>
      <c r="AZ307" s="116"/>
    </row>
    <row r="308" spans="1:52" ht="12" customHeight="1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68"/>
      <c r="AF308" s="168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116"/>
      <c r="AQ308" s="116"/>
      <c r="AR308" s="116"/>
      <c r="AS308" s="116"/>
      <c r="AT308" s="116"/>
      <c r="AU308" s="116"/>
      <c r="AV308" s="116"/>
      <c r="AW308" s="116"/>
      <c r="AX308" s="116"/>
      <c r="AY308" s="116"/>
      <c r="AZ308" s="116"/>
    </row>
    <row r="309" spans="1:52" ht="12" customHeight="1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16"/>
      <c r="AB309" s="116"/>
      <c r="AC309" s="116"/>
      <c r="AD309" s="116"/>
      <c r="AE309" s="168"/>
      <c r="AF309" s="168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116"/>
      <c r="AQ309" s="116"/>
      <c r="AR309" s="116"/>
      <c r="AS309" s="116"/>
      <c r="AT309" s="116"/>
      <c r="AU309" s="116"/>
      <c r="AV309" s="116"/>
      <c r="AW309" s="116"/>
      <c r="AX309" s="116"/>
      <c r="AY309" s="116"/>
      <c r="AZ309" s="116"/>
    </row>
    <row r="310" spans="1:52" ht="12" customHeight="1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16"/>
      <c r="AB310" s="116"/>
      <c r="AC310" s="116"/>
      <c r="AD310" s="116"/>
      <c r="AE310" s="168"/>
      <c r="AF310" s="168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116"/>
      <c r="AQ310" s="116"/>
      <c r="AR310" s="116"/>
      <c r="AS310" s="116"/>
      <c r="AT310" s="116"/>
      <c r="AU310" s="116"/>
      <c r="AV310" s="116"/>
      <c r="AW310" s="116"/>
      <c r="AX310" s="116"/>
      <c r="AY310" s="116"/>
      <c r="AZ310" s="116"/>
    </row>
    <row r="311" spans="1:52" ht="12" customHeight="1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  <c r="AA311" s="116"/>
      <c r="AB311" s="116"/>
      <c r="AC311" s="116"/>
      <c r="AD311" s="116"/>
      <c r="AE311" s="168"/>
      <c r="AF311" s="168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116"/>
      <c r="AQ311" s="116"/>
      <c r="AR311" s="116"/>
      <c r="AS311" s="116"/>
      <c r="AT311" s="116"/>
      <c r="AU311" s="116"/>
      <c r="AV311" s="116"/>
      <c r="AW311" s="116"/>
      <c r="AX311" s="116"/>
      <c r="AY311" s="116"/>
      <c r="AZ311" s="116"/>
    </row>
    <row r="312" spans="1:52" ht="12" customHeight="1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  <c r="AA312" s="116"/>
      <c r="AB312" s="116"/>
      <c r="AC312" s="116"/>
      <c r="AD312" s="116"/>
      <c r="AE312" s="168"/>
      <c r="AF312" s="168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116"/>
      <c r="AQ312" s="116"/>
      <c r="AR312" s="116"/>
      <c r="AS312" s="116"/>
      <c r="AT312" s="116"/>
      <c r="AU312" s="116"/>
      <c r="AV312" s="116"/>
      <c r="AW312" s="116"/>
      <c r="AX312" s="116"/>
      <c r="AY312" s="116"/>
      <c r="AZ312" s="116"/>
    </row>
    <row r="313" spans="1:52" ht="12" customHeight="1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  <c r="AA313" s="116"/>
      <c r="AB313" s="116"/>
      <c r="AC313" s="116"/>
      <c r="AD313" s="116"/>
      <c r="AE313" s="168"/>
      <c r="AF313" s="168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116"/>
      <c r="AQ313" s="116"/>
      <c r="AR313" s="116"/>
      <c r="AS313" s="116"/>
      <c r="AT313" s="116"/>
      <c r="AU313" s="116"/>
      <c r="AV313" s="116"/>
      <c r="AW313" s="116"/>
      <c r="AX313" s="116"/>
      <c r="AY313" s="116"/>
      <c r="AZ313" s="116"/>
    </row>
    <row r="314" spans="1:52" ht="12" customHeight="1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  <c r="AA314" s="116"/>
      <c r="AB314" s="116"/>
      <c r="AC314" s="116"/>
      <c r="AD314" s="116"/>
      <c r="AE314" s="168"/>
      <c r="AF314" s="168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116"/>
      <c r="AQ314" s="116"/>
      <c r="AR314" s="116"/>
      <c r="AS314" s="116"/>
      <c r="AT314" s="116"/>
      <c r="AU314" s="116"/>
      <c r="AV314" s="116"/>
      <c r="AW314" s="116"/>
      <c r="AX314" s="116"/>
      <c r="AY314" s="116"/>
      <c r="AZ314" s="116"/>
    </row>
    <row r="315" spans="1:52" ht="12" customHeight="1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  <c r="AA315" s="116"/>
      <c r="AB315" s="116"/>
      <c r="AC315" s="116"/>
      <c r="AD315" s="116"/>
      <c r="AE315" s="168"/>
      <c r="AF315" s="168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116"/>
      <c r="AQ315" s="116"/>
      <c r="AR315" s="116"/>
      <c r="AS315" s="116"/>
      <c r="AT315" s="116"/>
      <c r="AU315" s="116"/>
      <c r="AV315" s="116"/>
      <c r="AW315" s="116"/>
      <c r="AX315" s="116"/>
      <c r="AY315" s="116"/>
      <c r="AZ315" s="116"/>
    </row>
    <row r="316" spans="1:52" ht="12" customHeight="1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  <c r="AA316" s="116"/>
      <c r="AB316" s="116"/>
      <c r="AC316" s="116"/>
      <c r="AD316" s="116"/>
      <c r="AE316" s="168"/>
      <c r="AF316" s="168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116"/>
      <c r="AQ316" s="116"/>
      <c r="AR316" s="116"/>
      <c r="AS316" s="116"/>
      <c r="AT316" s="116"/>
      <c r="AU316" s="116"/>
      <c r="AV316" s="116"/>
      <c r="AW316" s="116"/>
      <c r="AX316" s="116"/>
      <c r="AY316" s="116"/>
      <c r="AZ316" s="116"/>
    </row>
    <row r="317" spans="1:52" ht="12" customHeight="1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  <c r="AA317" s="116"/>
      <c r="AB317" s="116"/>
      <c r="AC317" s="116"/>
      <c r="AD317" s="116"/>
      <c r="AE317" s="168"/>
      <c r="AF317" s="168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116"/>
      <c r="AQ317" s="116"/>
      <c r="AR317" s="116"/>
      <c r="AS317" s="116"/>
      <c r="AT317" s="116"/>
      <c r="AU317" s="116"/>
      <c r="AV317" s="116"/>
      <c r="AW317" s="116"/>
      <c r="AX317" s="116"/>
      <c r="AY317" s="116"/>
      <c r="AZ317" s="116"/>
    </row>
    <row r="318" spans="1:52" ht="12" customHeight="1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  <c r="AA318" s="116"/>
      <c r="AB318" s="116"/>
      <c r="AC318" s="116"/>
      <c r="AD318" s="116"/>
      <c r="AE318" s="168"/>
      <c r="AF318" s="168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116"/>
      <c r="AQ318" s="116"/>
      <c r="AR318" s="116"/>
      <c r="AS318" s="116"/>
      <c r="AT318" s="116"/>
      <c r="AU318" s="116"/>
      <c r="AV318" s="116"/>
      <c r="AW318" s="116"/>
      <c r="AX318" s="116"/>
      <c r="AY318" s="116"/>
      <c r="AZ318" s="116"/>
    </row>
    <row r="319" spans="1:52" ht="12" customHeight="1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  <c r="AA319" s="116"/>
      <c r="AB319" s="116"/>
      <c r="AC319" s="116"/>
      <c r="AD319" s="116"/>
      <c r="AE319" s="168"/>
      <c r="AF319" s="168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116"/>
      <c r="AQ319" s="116"/>
      <c r="AR319" s="116"/>
      <c r="AS319" s="116"/>
      <c r="AT319" s="116"/>
      <c r="AU319" s="116"/>
      <c r="AV319" s="116"/>
      <c r="AW319" s="116"/>
      <c r="AX319" s="116"/>
      <c r="AY319" s="116"/>
      <c r="AZ319" s="116"/>
    </row>
    <row r="320" spans="1:52" ht="12" customHeight="1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  <c r="AA320" s="116"/>
      <c r="AB320" s="116"/>
      <c r="AC320" s="116"/>
      <c r="AD320" s="116"/>
      <c r="AE320" s="168"/>
      <c r="AF320" s="168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116"/>
      <c r="AQ320" s="116"/>
      <c r="AR320" s="116"/>
      <c r="AS320" s="116"/>
      <c r="AT320" s="116"/>
      <c r="AU320" s="116"/>
      <c r="AV320" s="116"/>
      <c r="AW320" s="116"/>
      <c r="AX320" s="116"/>
      <c r="AY320" s="116"/>
      <c r="AZ320" s="116"/>
    </row>
    <row r="321" spans="1:52" ht="12" customHeight="1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  <c r="AA321" s="116"/>
      <c r="AB321" s="116"/>
      <c r="AC321" s="116"/>
      <c r="AD321" s="116"/>
      <c r="AE321" s="168"/>
      <c r="AF321" s="168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116"/>
      <c r="AQ321" s="116"/>
      <c r="AR321" s="116"/>
      <c r="AS321" s="116"/>
      <c r="AT321" s="116"/>
      <c r="AU321" s="116"/>
      <c r="AV321" s="116"/>
      <c r="AW321" s="116"/>
      <c r="AX321" s="116"/>
      <c r="AY321" s="116"/>
      <c r="AZ321" s="116"/>
    </row>
    <row r="322" spans="1:52" ht="12" customHeight="1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  <c r="AA322" s="116"/>
      <c r="AB322" s="116"/>
      <c r="AC322" s="116"/>
      <c r="AD322" s="116"/>
      <c r="AE322" s="168"/>
      <c r="AF322" s="168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116"/>
      <c r="AQ322" s="116"/>
      <c r="AR322" s="116"/>
      <c r="AS322" s="116"/>
      <c r="AT322" s="116"/>
      <c r="AU322" s="116"/>
      <c r="AV322" s="116"/>
      <c r="AW322" s="116"/>
      <c r="AX322" s="116"/>
      <c r="AY322" s="116"/>
      <c r="AZ322" s="116"/>
    </row>
    <row r="323" spans="1:52" ht="12" customHeight="1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  <c r="AA323" s="116"/>
      <c r="AB323" s="116"/>
      <c r="AC323" s="116"/>
      <c r="AD323" s="116"/>
      <c r="AE323" s="168"/>
      <c r="AF323" s="168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116"/>
      <c r="AQ323" s="116"/>
      <c r="AR323" s="116"/>
      <c r="AS323" s="116"/>
      <c r="AT323" s="116"/>
      <c r="AU323" s="116"/>
      <c r="AV323" s="116"/>
      <c r="AW323" s="116"/>
      <c r="AX323" s="116"/>
      <c r="AY323" s="116"/>
      <c r="AZ323" s="116"/>
    </row>
    <row r="324" spans="1:52" ht="12" customHeight="1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  <c r="AA324" s="116"/>
      <c r="AB324" s="116"/>
      <c r="AC324" s="116"/>
      <c r="AD324" s="116"/>
      <c r="AE324" s="168"/>
      <c r="AF324" s="168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116"/>
      <c r="AQ324" s="116"/>
      <c r="AR324" s="116"/>
      <c r="AS324" s="116"/>
      <c r="AT324" s="116"/>
      <c r="AU324" s="116"/>
      <c r="AV324" s="116"/>
      <c r="AW324" s="116"/>
      <c r="AX324" s="116"/>
      <c r="AY324" s="116"/>
      <c r="AZ324" s="116"/>
    </row>
    <row r="325" spans="1:52" ht="12" customHeight="1">
      <c r="A325" s="116"/>
      <c r="B325" s="116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  <c r="AA325" s="116"/>
      <c r="AB325" s="116"/>
      <c r="AC325" s="116"/>
      <c r="AD325" s="116"/>
      <c r="AE325" s="168"/>
      <c r="AF325" s="168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116"/>
      <c r="AQ325" s="116"/>
      <c r="AR325" s="116"/>
      <c r="AS325" s="116"/>
      <c r="AT325" s="116"/>
      <c r="AU325" s="116"/>
      <c r="AV325" s="116"/>
      <c r="AW325" s="116"/>
      <c r="AX325" s="116"/>
      <c r="AY325" s="116"/>
      <c r="AZ325" s="116"/>
    </row>
    <row r="326" spans="1:52" ht="12" customHeight="1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  <c r="AA326" s="116"/>
      <c r="AB326" s="116"/>
      <c r="AC326" s="116"/>
      <c r="AD326" s="116"/>
      <c r="AE326" s="168"/>
      <c r="AF326" s="168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116"/>
      <c r="AQ326" s="116"/>
      <c r="AR326" s="116"/>
      <c r="AS326" s="116"/>
      <c r="AT326" s="116"/>
      <c r="AU326" s="116"/>
      <c r="AV326" s="116"/>
      <c r="AW326" s="116"/>
      <c r="AX326" s="116"/>
      <c r="AY326" s="116"/>
      <c r="AZ326" s="116"/>
    </row>
    <row r="327" spans="1:52" ht="12" customHeight="1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  <c r="AA327" s="116"/>
      <c r="AB327" s="116"/>
      <c r="AC327" s="116"/>
      <c r="AD327" s="116"/>
      <c r="AE327" s="168"/>
      <c r="AF327" s="168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116"/>
      <c r="AQ327" s="116"/>
      <c r="AR327" s="116"/>
      <c r="AS327" s="116"/>
      <c r="AT327" s="116"/>
      <c r="AU327" s="116"/>
      <c r="AV327" s="116"/>
      <c r="AW327" s="116"/>
      <c r="AX327" s="116"/>
      <c r="AY327" s="116"/>
      <c r="AZ327" s="116"/>
    </row>
    <row r="328" spans="1:52" ht="12" customHeight="1">
      <c r="A328" s="116"/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  <c r="AD328" s="116"/>
      <c r="AE328" s="168"/>
      <c r="AF328" s="168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116"/>
      <c r="AQ328" s="116"/>
      <c r="AR328" s="116"/>
      <c r="AS328" s="116"/>
      <c r="AT328" s="116"/>
      <c r="AU328" s="116"/>
      <c r="AV328" s="116"/>
      <c r="AW328" s="116"/>
      <c r="AX328" s="116"/>
      <c r="AY328" s="116"/>
      <c r="AZ328" s="116"/>
    </row>
    <row r="329" spans="1:52" ht="12" customHeight="1">
      <c r="A329" s="116"/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  <c r="AA329" s="116"/>
      <c r="AB329" s="116"/>
      <c r="AC329" s="116"/>
      <c r="AD329" s="116"/>
      <c r="AE329" s="168"/>
      <c r="AF329" s="168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116"/>
      <c r="AQ329" s="116"/>
      <c r="AR329" s="116"/>
      <c r="AS329" s="116"/>
      <c r="AT329" s="116"/>
      <c r="AU329" s="116"/>
      <c r="AV329" s="116"/>
      <c r="AW329" s="116"/>
      <c r="AX329" s="116"/>
      <c r="AY329" s="116"/>
      <c r="AZ329" s="116"/>
    </row>
    <row r="330" spans="1:52" ht="12" customHeight="1">
      <c r="A330" s="116"/>
      <c r="B330" s="116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  <c r="AA330" s="116"/>
      <c r="AB330" s="116"/>
      <c r="AC330" s="116"/>
      <c r="AD330" s="116"/>
      <c r="AE330" s="168"/>
      <c r="AF330" s="168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116"/>
      <c r="AQ330" s="116"/>
      <c r="AR330" s="116"/>
      <c r="AS330" s="116"/>
      <c r="AT330" s="116"/>
      <c r="AU330" s="116"/>
      <c r="AV330" s="116"/>
      <c r="AW330" s="116"/>
      <c r="AX330" s="116"/>
      <c r="AY330" s="116"/>
      <c r="AZ330" s="116"/>
    </row>
    <row r="331" spans="1:52" ht="12" customHeight="1">
      <c r="A331" s="116"/>
      <c r="B331" s="116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  <c r="AA331" s="116"/>
      <c r="AB331" s="116"/>
      <c r="AC331" s="116"/>
      <c r="AD331" s="116"/>
      <c r="AE331" s="168"/>
      <c r="AF331" s="168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116"/>
      <c r="AQ331" s="116"/>
      <c r="AR331" s="116"/>
      <c r="AS331" s="116"/>
      <c r="AT331" s="116"/>
      <c r="AU331" s="116"/>
      <c r="AV331" s="116"/>
      <c r="AW331" s="116"/>
      <c r="AX331" s="116"/>
      <c r="AY331" s="116"/>
      <c r="AZ331" s="116"/>
    </row>
    <row r="332" spans="1:52" ht="12" customHeight="1">
      <c r="A332" s="116"/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  <c r="AA332" s="116"/>
      <c r="AB332" s="116"/>
      <c r="AC332" s="116"/>
      <c r="AD332" s="116"/>
      <c r="AE332" s="168"/>
      <c r="AF332" s="168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116"/>
      <c r="AQ332" s="116"/>
      <c r="AR332" s="116"/>
      <c r="AS332" s="116"/>
      <c r="AT332" s="116"/>
      <c r="AU332" s="116"/>
      <c r="AV332" s="116"/>
      <c r="AW332" s="116"/>
      <c r="AX332" s="116"/>
      <c r="AY332" s="116"/>
      <c r="AZ332" s="116"/>
    </row>
    <row r="333" spans="1:52" ht="12" customHeight="1">
      <c r="A333" s="116"/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  <c r="AA333" s="116"/>
      <c r="AB333" s="116"/>
      <c r="AC333" s="116"/>
      <c r="AD333" s="116"/>
      <c r="AE333" s="168"/>
      <c r="AF333" s="168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116"/>
      <c r="AQ333" s="116"/>
      <c r="AR333" s="116"/>
      <c r="AS333" s="116"/>
      <c r="AT333" s="116"/>
      <c r="AU333" s="116"/>
      <c r="AV333" s="116"/>
      <c r="AW333" s="116"/>
      <c r="AX333" s="116"/>
      <c r="AY333" s="116"/>
      <c r="AZ333" s="116"/>
    </row>
    <row r="334" spans="1:52" ht="12" customHeight="1">
      <c r="A334" s="116"/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  <c r="AA334" s="116"/>
      <c r="AB334" s="116"/>
      <c r="AC334" s="116"/>
      <c r="AD334" s="116"/>
      <c r="AE334" s="168"/>
      <c r="AF334" s="168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116"/>
      <c r="AQ334" s="116"/>
      <c r="AR334" s="116"/>
      <c r="AS334" s="116"/>
      <c r="AT334" s="116"/>
      <c r="AU334" s="116"/>
      <c r="AV334" s="116"/>
      <c r="AW334" s="116"/>
      <c r="AX334" s="116"/>
      <c r="AY334" s="116"/>
      <c r="AZ334" s="116"/>
    </row>
    <row r="335" spans="1:52" ht="12" customHeight="1">
      <c r="A335" s="116"/>
      <c r="B335" s="116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  <c r="AA335" s="116"/>
      <c r="AB335" s="116"/>
      <c r="AC335" s="116"/>
      <c r="AD335" s="116"/>
      <c r="AE335" s="168"/>
      <c r="AF335" s="168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116"/>
      <c r="AQ335" s="116"/>
      <c r="AR335" s="116"/>
      <c r="AS335" s="116"/>
      <c r="AT335" s="116"/>
      <c r="AU335" s="116"/>
      <c r="AV335" s="116"/>
      <c r="AW335" s="116"/>
      <c r="AX335" s="116"/>
      <c r="AY335" s="116"/>
      <c r="AZ335" s="116"/>
    </row>
    <row r="336" spans="1:52" ht="12" customHeight="1">
      <c r="A336" s="116"/>
      <c r="B336" s="116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  <c r="AA336" s="116"/>
      <c r="AB336" s="116"/>
      <c r="AC336" s="116"/>
      <c r="AD336" s="116"/>
      <c r="AE336" s="168"/>
      <c r="AF336" s="168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116"/>
      <c r="AQ336" s="116"/>
      <c r="AR336" s="116"/>
      <c r="AS336" s="116"/>
      <c r="AT336" s="116"/>
      <c r="AU336" s="116"/>
      <c r="AV336" s="116"/>
      <c r="AW336" s="116"/>
      <c r="AX336" s="116"/>
      <c r="AY336" s="116"/>
      <c r="AZ336" s="116"/>
    </row>
    <row r="337" spans="1:52" ht="12" customHeight="1">
      <c r="A337" s="116"/>
      <c r="B337" s="116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  <c r="AA337" s="116"/>
      <c r="AB337" s="116"/>
      <c r="AC337" s="116"/>
      <c r="AD337" s="116"/>
      <c r="AE337" s="168"/>
      <c r="AF337" s="168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116"/>
      <c r="AQ337" s="116"/>
      <c r="AR337" s="116"/>
      <c r="AS337" s="116"/>
      <c r="AT337" s="116"/>
      <c r="AU337" s="116"/>
      <c r="AV337" s="116"/>
      <c r="AW337" s="116"/>
      <c r="AX337" s="116"/>
      <c r="AY337" s="116"/>
      <c r="AZ337" s="116"/>
    </row>
    <row r="338" spans="1:52" ht="12" customHeight="1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/>
      <c r="AE338" s="168"/>
      <c r="AF338" s="168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116"/>
      <c r="AQ338" s="116"/>
      <c r="AR338" s="116"/>
      <c r="AS338" s="116"/>
      <c r="AT338" s="116"/>
      <c r="AU338" s="116"/>
      <c r="AV338" s="116"/>
      <c r="AW338" s="116"/>
      <c r="AX338" s="116"/>
      <c r="AY338" s="116"/>
      <c r="AZ338" s="116"/>
    </row>
    <row r="339" spans="1:52" ht="12" customHeight="1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6"/>
      <c r="AB339" s="116"/>
      <c r="AC339" s="116"/>
      <c r="AD339" s="116"/>
      <c r="AE339" s="168"/>
      <c r="AF339" s="168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116"/>
      <c r="AQ339" s="116"/>
      <c r="AR339" s="116"/>
      <c r="AS339" s="116"/>
      <c r="AT339" s="116"/>
      <c r="AU339" s="116"/>
      <c r="AV339" s="116"/>
      <c r="AW339" s="116"/>
      <c r="AX339" s="116"/>
      <c r="AY339" s="116"/>
      <c r="AZ339" s="116"/>
    </row>
    <row r="340" spans="1:52" ht="12" customHeight="1">
      <c r="A340" s="116"/>
      <c r="B340" s="116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  <c r="AA340" s="116"/>
      <c r="AB340" s="116"/>
      <c r="AC340" s="116"/>
      <c r="AD340" s="116"/>
      <c r="AE340" s="168"/>
      <c r="AF340" s="168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116"/>
      <c r="AQ340" s="116"/>
      <c r="AR340" s="116"/>
      <c r="AS340" s="116"/>
      <c r="AT340" s="116"/>
      <c r="AU340" s="116"/>
      <c r="AV340" s="116"/>
      <c r="AW340" s="116"/>
      <c r="AX340" s="116"/>
      <c r="AY340" s="116"/>
      <c r="AZ340" s="116"/>
    </row>
    <row r="341" spans="1:52" ht="12" customHeight="1">
      <c r="A341" s="116"/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  <c r="AA341" s="116"/>
      <c r="AB341" s="116"/>
      <c r="AC341" s="116"/>
      <c r="AD341" s="116"/>
      <c r="AE341" s="168"/>
      <c r="AF341" s="168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116"/>
      <c r="AQ341" s="116"/>
      <c r="AR341" s="116"/>
      <c r="AS341" s="116"/>
      <c r="AT341" s="116"/>
      <c r="AU341" s="116"/>
      <c r="AV341" s="116"/>
      <c r="AW341" s="116"/>
      <c r="AX341" s="116"/>
      <c r="AY341" s="116"/>
      <c r="AZ341" s="116"/>
    </row>
    <row r="342" spans="1:52" ht="12" customHeight="1">
      <c r="A342" s="11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  <c r="AA342" s="116"/>
      <c r="AB342" s="116"/>
      <c r="AC342" s="116"/>
      <c r="AD342" s="116"/>
      <c r="AE342" s="168"/>
      <c r="AF342" s="168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116"/>
      <c r="AQ342" s="116"/>
      <c r="AR342" s="116"/>
      <c r="AS342" s="116"/>
      <c r="AT342" s="116"/>
      <c r="AU342" s="116"/>
      <c r="AV342" s="116"/>
      <c r="AW342" s="116"/>
      <c r="AX342" s="116"/>
      <c r="AY342" s="116"/>
      <c r="AZ342" s="116"/>
    </row>
    <row r="343" spans="1:52" ht="12" customHeight="1">
      <c r="A343" s="116"/>
      <c r="B343" s="116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  <c r="AA343" s="116"/>
      <c r="AB343" s="116"/>
      <c r="AC343" s="116"/>
      <c r="AD343" s="116"/>
      <c r="AE343" s="168"/>
      <c r="AF343" s="168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116"/>
      <c r="AQ343" s="116"/>
      <c r="AR343" s="116"/>
      <c r="AS343" s="116"/>
      <c r="AT343" s="116"/>
      <c r="AU343" s="116"/>
      <c r="AV343" s="116"/>
      <c r="AW343" s="116"/>
      <c r="AX343" s="116"/>
      <c r="AY343" s="116"/>
      <c r="AZ343" s="116"/>
    </row>
    <row r="344" spans="1:52" ht="12" customHeight="1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  <c r="AB344" s="116"/>
      <c r="AC344" s="116"/>
      <c r="AD344" s="116"/>
      <c r="AE344" s="168"/>
      <c r="AF344" s="168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116"/>
      <c r="AQ344" s="116"/>
      <c r="AR344" s="116"/>
      <c r="AS344" s="116"/>
      <c r="AT344" s="116"/>
      <c r="AU344" s="116"/>
      <c r="AV344" s="116"/>
      <c r="AW344" s="116"/>
      <c r="AX344" s="116"/>
      <c r="AY344" s="116"/>
      <c r="AZ344" s="116"/>
    </row>
    <row r="345" spans="1:52" ht="12" customHeight="1">
      <c r="A345" s="116"/>
      <c r="B345" s="116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  <c r="AA345" s="116"/>
      <c r="AB345" s="116"/>
      <c r="AC345" s="116"/>
      <c r="AD345" s="116"/>
      <c r="AE345" s="168"/>
      <c r="AF345" s="168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116"/>
      <c r="AQ345" s="116"/>
      <c r="AR345" s="116"/>
      <c r="AS345" s="116"/>
      <c r="AT345" s="116"/>
      <c r="AU345" s="116"/>
      <c r="AV345" s="116"/>
      <c r="AW345" s="116"/>
      <c r="AX345" s="116"/>
      <c r="AY345" s="116"/>
      <c r="AZ345" s="116"/>
    </row>
    <row r="346" spans="1:52" ht="12" customHeight="1">
      <c r="A346" s="116"/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  <c r="AA346" s="116"/>
      <c r="AB346" s="116"/>
      <c r="AC346" s="116"/>
      <c r="AD346" s="116"/>
      <c r="AE346" s="168"/>
      <c r="AF346" s="168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116"/>
      <c r="AQ346" s="116"/>
      <c r="AR346" s="116"/>
      <c r="AS346" s="116"/>
      <c r="AT346" s="116"/>
      <c r="AU346" s="116"/>
      <c r="AV346" s="116"/>
      <c r="AW346" s="116"/>
      <c r="AX346" s="116"/>
      <c r="AY346" s="116"/>
      <c r="AZ346" s="116"/>
    </row>
    <row r="347" spans="1:52" ht="12" customHeight="1">
      <c r="A347" s="116"/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  <c r="AA347" s="116"/>
      <c r="AB347" s="116"/>
      <c r="AC347" s="116"/>
      <c r="AD347" s="116"/>
      <c r="AE347" s="168"/>
      <c r="AF347" s="168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116"/>
      <c r="AQ347" s="116"/>
      <c r="AR347" s="116"/>
      <c r="AS347" s="116"/>
      <c r="AT347" s="116"/>
      <c r="AU347" s="116"/>
      <c r="AV347" s="116"/>
      <c r="AW347" s="116"/>
      <c r="AX347" s="116"/>
      <c r="AY347" s="116"/>
      <c r="AZ347" s="116"/>
    </row>
    <row r="348" spans="1:52" ht="12" customHeight="1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  <c r="AA348" s="116"/>
      <c r="AB348" s="116"/>
      <c r="AC348" s="116"/>
      <c r="AD348" s="116"/>
      <c r="AE348" s="168"/>
      <c r="AF348" s="168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116"/>
      <c r="AQ348" s="116"/>
      <c r="AR348" s="116"/>
      <c r="AS348" s="116"/>
      <c r="AT348" s="116"/>
      <c r="AU348" s="116"/>
      <c r="AV348" s="116"/>
      <c r="AW348" s="116"/>
      <c r="AX348" s="116"/>
      <c r="AY348" s="116"/>
      <c r="AZ348" s="116"/>
    </row>
    <row r="349" spans="1:52" ht="12" customHeight="1">
      <c r="A349" s="116"/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  <c r="AA349" s="116"/>
      <c r="AB349" s="116"/>
      <c r="AC349" s="116"/>
      <c r="AD349" s="116"/>
      <c r="AE349" s="168"/>
      <c r="AF349" s="168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116"/>
      <c r="AQ349" s="116"/>
      <c r="AR349" s="116"/>
      <c r="AS349" s="116"/>
      <c r="AT349" s="116"/>
      <c r="AU349" s="116"/>
      <c r="AV349" s="116"/>
      <c r="AW349" s="116"/>
      <c r="AX349" s="116"/>
      <c r="AY349" s="116"/>
      <c r="AZ349" s="116"/>
    </row>
    <row r="350" spans="1:52" ht="12" customHeight="1">
      <c r="A350" s="116"/>
      <c r="B350" s="116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  <c r="AA350" s="116"/>
      <c r="AB350" s="116"/>
      <c r="AC350" s="116"/>
      <c r="AD350" s="116"/>
      <c r="AE350" s="168"/>
      <c r="AF350" s="168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116"/>
      <c r="AQ350" s="116"/>
      <c r="AR350" s="116"/>
      <c r="AS350" s="116"/>
      <c r="AT350" s="116"/>
      <c r="AU350" s="116"/>
      <c r="AV350" s="116"/>
      <c r="AW350" s="116"/>
      <c r="AX350" s="116"/>
      <c r="AY350" s="116"/>
      <c r="AZ350" s="116"/>
    </row>
    <row r="351" spans="1:52" ht="12" customHeight="1">
      <c r="A351" s="116"/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  <c r="AA351" s="116"/>
      <c r="AB351" s="116"/>
      <c r="AC351" s="116"/>
      <c r="AD351" s="116"/>
      <c r="AE351" s="168"/>
      <c r="AF351" s="168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116"/>
      <c r="AQ351" s="116"/>
      <c r="AR351" s="116"/>
      <c r="AS351" s="116"/>
      <c r="AT351" s="116"/>
      <c r="AU351" s="116"/>
      <c r="AV351" s="116"/>
      <c r="AW351" s="116"/>
      <c r="AX351" s="116"/>
      <c r="AY351" s="116"/>
      <c r="AZ351" s="116"/>
    </row>
    <row r="352" spans="1:52" ht="12" customHeight="1">
      <c r="A352" s="116"/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  <c r="AA352" s="116"/>
      <c r="AB352" s="116"/>
      <c r="AC352" s="116"/>
      <c r="AD352" s="116"/>
      <c r="AE352" s="168"/>
      <c r="AF352" s="168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116"/>
      <c r="AQ352" s="116"/>
      <c r="AR352" s="116"/>
      <c r="AS352" s="116"/>
      <c r="AT352" s="116"/>
      <c r="AU352" s="116"/>
      <c r="AV352" s="116"/>
      <c r="AW352" s="116"/>
      <c r="AX352" s="116"/>
      <c r="AY352" s="116"/>
      <c r="AZ352" s="116"/>
    </row>
    <row r="353" spans="1:52" ht="12" customHeight="1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  <c r="AA353" s="116"/>
      <c r="AB353" s="116"/>
      <c r="AC353" s="116"/>
      <c r="AD353" s="116"/>
      <c r="AE353" s="168"/>
      <c r="AF353" s="168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116"/>
      <c r="AQ353" s="116"/>
      <c r="AR353" s="116"/>
      <c r="AS353" s="116"/>
      <c r="AT353" s="116"/>
      <c r="AU353" s="116"/>
      <c r="AV353" s="116"/>
      <c r="AW353" s="116"/>
      <c r="AX353" s="116"/>
      <c r="AY353" s="116"/>
      <c r="AZ353" s="116"/>
    </row>
    <row r="354" spans="1:52" ht="12" customHeight="1">
      <c r="A354" s="116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  <c r="AA354" s="116"/>
      <c r="AB354" s="116"/>
      <c r="AC354" s="116"/>
      <c r="AD354" s="116"/>
      <c r="AE354" s="168"/>
      <c r="AF354" s="168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116"/>
      <c r="AQ354" s="116"/>
      <c r="AR354" s="116"/>
      <c r="AS354" s="116"/>
      <c r="AT354" s="116"/>
      <c r="AU354" s="116"/>
      <c r="AV354" s="116"/>
      <c r="AW354" s="116"/>
      <c r="AX354" s="116"/>
      <c r="AY354" s="116"/>
      <c r="AZ354" s="116"/>
    </row>
    <row r="355" spans="1:52" ht="12" customHeight="1">
      <c r="A355" s="116"/>
      <c r="B355" s="116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  <c r="AA355" s="116"/>
      <c r="AB355" s="116"/>
      <c r="AC355" s="116"/>
      <c r="AD355" s="116"/>
      <c r="AE355" s="168"/>
      <c r="AF355" s="168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116"/>
      <c r="AQ355" s="116"/>
      <c r="AR355" s="116"/>
      <c r="AS355" s="116"/>
      <c r="AT355" s="116"/>
      <c r="AU355" s="116"/>
      <c r="AV355" s="116"/>
      <c r="AW355" s="116"/>
      <c r="AX355" s="116"/>
      <c r="AY355" s="116"/>
      <c r="AZ355" s="116"/>
    </row>
    <row r="356" spans="1:52" ht="12" customHeight="1">
      <c r="A356" s="116"/>
      <c r="B356" s="116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  <c r="AA356" s="116"/>
      <c r="AB356" s="116"/>
      <c r="AC356" s="116"/>
      <c r="AD356" s="116"/>
      <c r="AE356" s="168"/>
      <c r="AF356" s="168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116"/>
      <c r="AQ356" s="116"/>
      <c r="AR356" s="116"/>
      <c r="AS356" s="116"/>
      <c r="AT356" s="116"/>
      <c r="AU356" s="116"/>
      <c r="AV356" s="116"/>
      <c r="AW356" s="116"/>
      <c r="AX356" s="116"/>
      <c r="AY356" s="116"/>
      <c r="AZ356" s="116"/>
    </row>
    <row r="357" spans="1:52" ht="12" customHeight="1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  <c r="AA357" s="116"/>
      <c r="AB357" s="116"/>
      <c r="AC357" s="116"/>
      <c r="AD357" s="116"/>
      <c r="AE357" s="168"/>
      <c r="AF357" s="168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116"/>
      <c r="AQ357" s="116"/>
      <c r="AR357" s="116"/>
      <c r="AS357" s="116"/>
      <c r="AT357" s="116"/>
      <c r="AU357" s="116"/>
      <c r="AV357" s="116"/>
      <c r="AW357" s="116"/>
      <c r="AX357" s="116"/>
      <c r="AY357" s="116"/>
      <c r="AZ357" s="116"/>
    </row>
    <row r="358" spans="1:52" ht="12" customHeight="1">
      <c r="A358" s="116"/>
      <c r="B358" s="116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6"/>
      <c r="AB358" s="116"/>
      <c r="AC358" s="116"/>
      <c r="AD358" s="116"/>
      <c r="AE358" s="168"/>
      <c r="AF358" s="168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116"/>
      <c r="AQ358" s="116"/>
      <c r="AR358" s="116"/>
      <c r="AS358" s="116"/>
      <c r="AT358" s="116"/>
      <c r="AU358" s="116"/>
      <c r="AV358" s="116"/>
      <c r="AW358" s="116"/>
      <c r="AX358" s="116"/>
      <c r="AY358" s="116"/>
      <c r="AZ358" s="116"/>
    </row>
    <row r="359" spans="1:52" ht="12" customHeight="1">
      <c r="A359" s="116"/>
      <c r="B359" s="116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16"/>
      <c r="AB359" s="116"/>
      <c r="AC359" s="116"/>
      <c r="AD359" s="116"/>
      <c r="AE359" s="168"/>
      <c r="AF359" s="168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116"/>
      <c r="AQ359" s="116"/>
      <c r="AR359" s="116"/>
      <c r="AS359" s="116"/>
      <c r="AT359" s="116"/>
      <c r="AU359" s="116"/>
      <c r="AV359" s="116"/>
      <c r="AW359" s="116"/>
      <c r="AX359" s="116"/>
      <c r="AY359" s="116"/>
      <c r="AZ359" s="116"/>
    </row>
    <row r="360" spans="1:52" ht="12" customHeight="1">
      <c r="A360" s="116"/>
      <c r="B360" s="116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  <c r="AB360" s="116"/>
      <c r="AC360" s="116"/>
      <c r="AD360" s="116"/>
      <c r="AE360" s="168"/>
      <c r="AF360" s="168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116"/>
      <c r="AQ360" s="116"/>
      <c r="AR360" s="116"/>
      <c r="AS360" s="116"/>
      <c r="AT360" s="116"/>
      <c r="AU360" s="116"/>
      <c r="AV360" s="116"/>
      <c r="AW360" s="116"/>
      <c r="AX360" s="116"/>
      <c r="AY360" s="116"/>
      <c r="AZ360" s="116"/>
    </row>
    <row r="361" spans="1:52" ht="12" customHeight="1">
      <c r="A361" s="116"/>
      <c r="B361" s="116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16"/>
      <c r="AB361" s="116"/>
      <c r="AC361" s="116"/>
      <c r="AD361" s="116"/>
      <c r="AE361" s="168"/>
      <c r="AF361" s="168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116"/>
      <c r="AQ361" s="116"/>
      <c r="AR361" s="116"/>
      <c r="AS361" s="116"/>
      <c r="AT361" s="116"/>
      <c r="AU361" s="116"/>
      <c r="AV361" s="116"/>
      <c r="AW361" s="116"/>
      <c r="AX361" s="116"/>
      <c r="AY361" s="116"/>
      <c r="AZ361" s="116"/>
    </row>
    <row r="362" spans="1:52" ht="12" customHeight="1">
      <c r="A362" s="116"/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116"/>
      <c r="AB362" s="116"/>
      <c r="AC362" s="116"/>
      <c r="AD362" s="116"/>
      <c r="AE362" s="168"/>
      <c r="AF362" s="168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116"/>
      <c r="AQ362" s="116"/>
      <c r="AR362" s="116"/>
      <c r="AS362" s="116"/>
      <c r="AT362" s="116"/>
      <c r="AU362" s="116"/>
      <c r="AV362" s="116"/>
      <c r="AW362" s="116"/>
      <c r="AX362" s="116"/>
      <c r="AY362" s="116"/>
      <c r="AZ362" s="116"/>
    </row>
    <row r="363" spans="1:52" ht="12" customHeight="1">
      <c r="A363" s="116"/>
      <c r="B363" s="116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16"/>
      <c r="AB363" s="116"/>
      <c r="AC363" s="116"/>
      <c r="AD363" s="116"/>
      <c r="AE363" s="168"/>
      <c r="AF363" s="168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116"/>
      <c r="AQ363" s="116"/>
      <c r="AR363" s="116"/>
      <c r="AS363" s="116"/>
      <c r="AT363" s="116"/>
      <c r="AU363" s="116"/>
      <c r="AV363" s="116"/>
      <c r="AW363" s="116"/>
      <c r="AX363" s="116"/>
      <c r="AY363" s="116"/>
      <c r="AZ363" s="116"/>
    </row>
    <row r="364" spans="1:52" ht="12" customHeight="1">
      <c r="A364" s="116"/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  <c r="AA364" s="116"/>
      <c r="AB364" s="116"/>
      <c r="AC364" s="116"/>
      <c r="AD364" s="116"/>
      <c r="AE364" s="168"/>
      <c r="AF364" s="168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116"/>
      <c r="AQ364" s="116"/>
      <c r="AR364" s="116"/>
      <c r="AS364" s="116"/>
      <c r="AT364" s="116"/>
      <c r="AU364" s="116"/>
      <c r="AV364" s="116"/>
      <c r="AW364" s="116"/>
      <c r="AX364" s="116"/>
      <c r="AY364" s="116"/>
      <c r="AZ364" s="116"/>
    </row>
    <row r="365" spans="1:52" ht="12" customHeight="1">
      <c r="A365" s="116"/>
      <c r="B365" s="116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  <c r="AA365" s="116"/>
      <c r="AB365" s="116"/>
      <c r="AC365" s="116"/>
      <c r="AD365" s="116"/>
      <c r="AE365" s="168"/>
      <c r="AF365" s="168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116"/>
      <c r="AQ365" s="116"/>
      <c r="AR365" s="116"/>
      <c r="AS365" s="116"/>
      <c r="AT365" s="116"/>
      <c r="AU365" s="116"/>
      <c r="AV365" s="116"/>
      <c r="AW365" s="116"/>
      <c r="AX365" s="116"/>
      <c r="AY365" s="116"/>
      <c r="AZ365" s="116"/>
    </row>
    <row r="366" spans="1:52" ht="12" customHeight="1">
      <c r="A366" s="116"/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  <c r="AB366" s="116"/>
      <c r="AC366" s="116"/>
      <c r="AD366" s="116"/>
      <c r="AE366" s="168"/>
      <c r="AF366" s="168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116"/>
      <c r="AQ366" s="116"/>
      <c r="AR366" s="116"/>
      <c r="AS366" s="116"/>
      <c r="AT366" s="116"/>
      <c r="AU366" s="116"/>
      <c r="AV366" s="116"/>
      <c r="AW366" s="116"/>
      <c r="AX366" s="116"/>
      <c r="AY366" s="116"/>
      <c r="AZ366" s="116"/>
    </row>
    <row r="367" spans="1:52" ht="12" customHeight="1">
      <c r="A367" s="116"/>
      <c r="B367" s="116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  <c r="AB367" s="116"/>
      <c r="AC367" s="116"/>
      <c r="AD367" s="116"/>
      <c r="AE367" s="168"/>
      <c r="AF367" s="168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116"/>
      <c r="AQ367" s="116"/>
      <c r="AR367" s="116"/>
      <c r="AS367" s="116"/>
      <c r="AT367" s="116"/>
      <c r="AU367" s="116"/>
      <c r="AV367" s="116"/>
      <c r="AW367" s="116"/>
      <c r="AX367" s="116"/>
      <c r="AY367" s="116"/>
      <c r="AZ367" s="116"/>
    </row>
    <row r="368" spans="1:52" ht="12" customHeight="1">
      <c r="A368" s="116"/>
      <c r="B368" s="116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116"/>
      <c r="AB368" s="116"/>
      <c r="AC368" s="116"/>
      <c r="AD368" s="116"/>
      <c r="AE368" s="168"/>
      <c r="AF368" s="168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116"/>
      <c r="AQ368" s="116"/>
      <c r="AR368" s="116"/>
      <c r="AS368" s="116"/>
      <c r="AT368" s="116"/>
      <c r="AU368" s="116"/>
      <c r="AV368" s="116"/>
      <c r="AW368" s="116"/>
      <c r="AX368" s="116"/>
      <c r="AY368" s="116"/>
      <c r="AZ368" s="116"/>
    </row>
    <row r="369" spans="1:52" ht="12" customHeight="1">
      <c r="A369" s="116"/>
      <c r="B369" s="116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  <c r="AA369" s="116"/>
      <c r="AB369" s="116"/>
      <c r="AC369" s="116"/>
      <c r="AD369" s="116"/>
      <c r="AE369" s="168"/>
      <c r="AF369" s="168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116"/>
      <c r="AQ369" s="116"/>
      <c r="AR369" s="116"/>
      <c r="AS369" s="116"/>
      <c r="AT369" s="116"/>
      <c r="AU369" s="116"/>
      <c r="AV369" s="116"/>
      <c r="AW369" s="116"/>
      <c r="AX369" s="116"/>
      <c r="AY369" s="116"/>
      <c r="AZ369" s="116"/>
    </row>
    <row r="370" spans="1:52" ht="12" customHeight="1">
      <c r="A370" s="116"/>
      <c r="B370" s="116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  <c r="AA370" s="116"/>
      <c r="AB370" s="116"/>
      <c r="AC370" s="116"/>
      <c r="AD370" s="116"/>
      <c r="AE370" s="168"/>
      <c r="AF370" s="168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116"/>
      <c r="AQ370" s="116"/>
      <c r="AR370" s="116"/>
      <c r="AS370" s="116"/>
      <c r="AT370" s="116"/>
      <c r="AU370" s="116"/>
      <c r="AV370" s="116"/>
      <c r="AW370" s="116"/>
      <c r="AX370" s="116"/>
      <c r="AY370" s="116"/>
      <c r="AZ370" s="116"/>
    </row>
    <row r="371" spans="1:52" ht="12" customHeight="1">
      <c r="A371" s="116"/>
      <c r="B371" s="116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  <c r="AB371" s="116"/>
      <c r="AC371" s="116"/>
      <c r="AD371" s="116"/>
      <c r="AE371" s="168"/>
      <c r="AF371" s="168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116"/>
      <c r="AQ371" s="116"/>
      <c r="AR371" s="116"/>
      <c r="AS371" s="116"/>
      <c r="AT371" s="116"/>
      <c r="AU371" s="116"/>
      <c r="AV371" s="116"/>
      <c r="AW371" s="116"/>
      <c r="AX371" s="116"/>
      <c r="AY371" s="116"/>
      <c r="AZ371" s="116"/>
    </row>
    <row r="372" spans="1:52" ht="12" customHeight="1">
      <c r="A372" s="116"/>
      <c r="B372" s="116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  <c r="AA372" s="116"/>
      <c r="AB372" s="116"/>
      <c r="AC372" s="116"/>
      <c r="AD372" s="116"/>
      <c r="AE372" s="168"/>
      <c r="AF372" s="168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116"/>
      <c r="AQ372" s="116"/>
      <c r="AR372" s="116"/>
      <c r="AS372" s="116"/>
      <c r="AT372" s="116"/>
      <c r="AU372" s="116"/>
      <c r="AV372" s="116"/>
      <c r="AW372" s="116"/>
      <c r="AX372" s="116"/>
      <c r="AY372" s="116"/>
      <c r="AZ372" s="116"/>
    </row>
    <row r="373" spans="1:52" ht="12" customHeight="1">
      <c r="A373" s="116"/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  <c r="AA373" s="116"/>
      <c r="AB373" s="116"/>
      <c r="AC373" s="116"/>
      <c r="AD373" s="116"/>
      <c r="AE373" s="168"/>
      <c r="AF373" s="168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116"/>
      <c r="AQ373" s="116"/>
      <c r="AR373" s="116"/>
      <c r="AS373" s="116"/>
      <c r="AT373" s="116"/>
      <c r="AU373" s="116"/>
      <c r="AV373" s="116"/>
      <c r="AW373" s="116"/>
      <c r="AX373" s="116"/>
      <c r="AY373" s="116"/>
      <c r="AZ373" s="116"/>
    </row>
    <row r="374" spans="1:52" ht="12" customHeight="1">
      <c r="A374" s="116"/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  <c r="AA374" s="116"/>
      <c r="AB374" s="116"/>
      <c r="AC374" s="116"/>
      <c r="AD374" s="116"/>
      <c r="AE374" s="168"/>
      <c r="AF374" s="168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116"/>
      <c r="AQ374" s="116"/>
      <c r="AR374" s="116"/>
      <c r="AS374" s="116"/>
      <c r="AT374" s="116"/>
      <c r="AU374" s="116"/>
      <c r="AV374" s="116"/>
      <c r="AW374" s="116"/>
      <c r="AX374" s="116"/>
      <c r="AY374" s="116"/>
      <c r="AZ374" s="116"/>
    </row>
    <row r="375" spans="1:52" ht="12" customHeight="1">
      <c r="A375" s="116"/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  <c r="AB375" s="116"/>
      <c r="AC375" s="116"/>
      <c r="AD375" s="116"/>
      <c r="AE375" s="168"/>
      <c r="AF375" s="168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116"/>
      <c r="AQ375" s="116"/>
      <c r="AR375" s="116"/>
      <c r="AS375" s="116"/>
      <c r="AT375" s="116"/>
      <c r="AU375" s="116"/>
      <c r="AV375" s="116"/>
      <c r="AW375" s="116"/>
      <c r="AX375" s="116"/>
      <c r="AY375" s="116"/>
      <c r="AZ375" s="116"/>
    </row>
    <row r="376" spans="1:52" ht="12" customHeight="1">
      <c r="A376" s="11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6"/>
      <c r="AB376" s="116"/>
      <c r="AC376" s="116"/>
      <c r="AD376" s="116"/>
      <c r="AE376" s="168"/>
      <c r="AF376" s="168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116"/>
      <c r="AQ376" s="116"/>
      <c r="AR376" s="116"/>
      <c r="AS376" s="116"/>
      <c r="AT376" s="116"/>
      <c r="AU376" s="116"/>
      <c r="AV376" s="116"/>
      <c r="AW376" s="116"/>
      <c r="AX376" s="116"/>
      <c r="AY376" s="116"/>
      <c r="AZ376" s="116"/>
    </row>
    <row r="377" spans="1:52" ht="12" customHeight="1">
      <c r="A377" s="116"/>
      <c r="B377" s="116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16"/>
      <c r="AB377" s="116"/>
      <c r="AC377" s="116"/>
      <c r="AD377" s="116"/>
      <c r="AE377" s="168"/>
      <c r="AF377" s="168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116"/>
      <c r="AQ377" s="116"/>
      <c r="AR377" s="116"/>
      <c r="AS377" s="116"/>
      <c r="AT377" s="116"/>
      <c r="AU377" s="116"/>
      <c r="AV377" s="116"/>
      <c r="AW377" s="116"/>
      <c r="AX377" s="116"/>
      <c r="AY377" s="116"/>
      <c r="AZ377" s="116"/>
    </row>
    <row r="378" spans="1:52" ht="12" customHeight="1">
      <c r="A378" s="116"/>
      <c r="B378" s="116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6"/>
      <c r="AB378" s="116"/>
      <c r="AC378" s="116"/>
      <c r="AD378" s="116"/>
      <c r="AE378" s="168"/>
      <c r="AF378" s="168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116"/>
      <c r="AQ378" s="116"/>
      <c r="AR378" s="116"/>
      <c r="AS378" s="116"/>
      <c r="AT378" s="116"/>
      <c r="AU378" s="116"/>
      <c r="AV378" s="116"/>
      <c r="AW378" s="116"/>
      <c r="AX378" s="116"/>
      <c r="AY378" s="116"/>
      <c r="AZ378" s="116"/>
    </row>
    <row r="379" spans="1:52" ht="12" customHeight="1">
      <c r="A379" s="116"/>
      <c r="B379" s="116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  <c r="AB379" s="116"/>
      <c r="AC379" s="116"/>
      <c r="AD379" s="116"/>
      <c r="AE379" s="168"/>
      <c r="AF379" s="168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116"/>
      <c r="AQ379" s="116"/>
      <c r="AR379" s="116"/>
      <c r="AS379" s="116"/>
      <c r="AT379" s="116"/>
      <c r="AU379" s="116"/>
      <c r="AV379" s="116"/>
      <c r="AW379" s="116"/>
      <c r="AX379" s="116"/>
      <c r="AY379" s="116"/>
      <c r="AZ379" s="116"/>
    </row>
    <row r="380" spans="1:52" ht="12" customHeight="1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116"/>
      <c r="AB380" s="116"/>
      <c r="AC380" s="116"/>
      <c r="AD380" s="116"/>
      <c r="AE380" s="168"/>
      <c r="AF380" s="168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116"/>
      <c r="AQ380" s="116"/>
      <c r="AR380" s="116"/>
      <c r="AS380" s="116"/>
      <c r="AT380" s="116"/>
      <c r="AU380" s="116"/>
      <c r="AV380" s="116"/>
      <c r="AW380" s="116"/>
      <c r="AX380" s="116"/>
      <c r="AY380" s="116"/>
      <c r="AZ380" s="116"/>
    </row>
    <row r="381" spans="1:52" ht="12" customHeight="1">
      <c r="A381" s="116"/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116"/>
      <c r="AB381" s="116"/>
      <c r="AC381" s="116"/>
      <c r="AD381" s="116"/>
      <c r="AE381" s="168"/>
      <c r="AF381" s="168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116"/>
      <c r="AQ381" s="116"/>
      <c r="AR381" s="116"/>
      <c r="AS381" s="116"/>
      <c r="AT381" s="116"/>
      <c r="AU381" s="116"/>
      <c r="AV381" s="116"/>
      <c r="AW381" s="116"/>
      <c r="AX381" s="116"/>
      <c r="AY381" s="116"/>
      <c r="AZ381" s="116"/>
    </row>
    <row r="382" spans="1:52" ht="12" customHeight="1">
      <c r="A382" s="116"/>
      <c r="B382" s="116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  <c r="AB382" s="116"/>
      <c r="AC382" s="116"/>
      <c r="AD382" s="116"/>
      <c r="AE382" s="168"/>
      <c r="AF382" s="168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116"/>
      <c r="AQ382" s="116"/>
      <c r="AR382" s="116"/>
      <c r="AS382" s="116"/>
      <c r="AT382" s="116"/>
      <c r="AU382" s="116"/>
      <c r="AV382" s="116"/>
      <c r="AW382" s="116"/>
      <c r="AX382" s="116"/>
      <c r="AY382" s="116"/>
      <c r="AZ382" s="116"/>
    </row>
    <row r="383" spans="1:52" ht="12" customHeight="1">
      <c r="A383" s="116"/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  <c r="AA383" s="116"/>
      <c r="AB383" s="116"/>
      <c r="AC383" s="116"/>
      <c r="AD383" s="116"/>
      <c r="AE383" s="168"/>
      <c r="AF383" s="168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116"/>
      <c r="AQ383" s="116"/>
      <c r="AR383" s="116"/>
      <c r="AS383" s="116"/>
      <c r="AT383" s="116"/>
      <c r="AU383" s="116"/>
      <c r="AV383" s="116"/>
      <c r="AW383" s="116"/>
      <c r="AX383" s="116"/>
      <c r="AY383" s="116"/>
      <c r="AZ383" s="116"/>
    </row>
    <row r="384" spans="1:52" ht="12" customHeight="1">
      <c r="A384" s="116"/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  <c r="AB384" s="116"/>
      <c r="AC384" s="116"/>
      <c r="AD384" s="116"/>
      <c r="AE384" s="168"/>
      <c r="AF384" s="168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116"/>
      <c r="AQ384" s="116"/>
      <c r="AR384" s="116"/>
      <c r="AS384" s="116"/>
      <c r="AT384" s="116"/>
      <c r="AU384" s="116"/>
      <c r="AV384" s="116"/>
      <c r="AW384" s="116"/>
      <c r="AX384" s="116"/>
      <c r="AY384" s="116"/>
      <c r="AZ384" s="116"/>
    </row>
    <row r="385" spans="1:52" ht="12" customHeight="1">
      <c r="A385" s="116"/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  <c r="AB385" s="116"/>
      <c r="AC385" s="116"/>
      <c r="AD385" s="116"/>
      <c r="AE385" s="168"/>
      <c r="AF385" s="168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116"/>
      <c r="AQ385" s="116"/>
      <c r="AR385" s="116"/>
      <c r="AS385" s="116"/>
      <c r="AT385" s="116"/>
      <c r="AU385" s="116"/>
      <c r="AV385" s="116"/>
      <c r="AW385" s="116"/>
      <c r="AX385" s="116"/>
      <c r="AY385" s="116"/>
      <c r="AZ385" s="116"/>
    </row>
    <row r="386" spans="1:52" ht="12" customHeight="1">
      <c r="A386" s="116"/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  <c r="AB386" s="116"/>
      <c r="AC386" s="116"/>
      <c r="AD386" s="116"/>
      <c r="AE386" s="168"/>
      <c r="AF386" s="168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116"/>
      <c r="AQ386" s="116"/>
      <c r="AR386" s="116"/>
      <c r="AS386" s="116"/>
      <c r="AT386" s="116"/>
      <c r="AU386" s="116"/>
      <c r="AV386" s="116"/>
      <c r="AW386" s="116"/>
      <c r="AX386" s="116"/>
      <c r="AY386" s="116"/>
      <c r="AZ386" s="116"/>
    </row>
    <row r="387" spans="1:52" ht="12" customHeight="1">
      <c r="A387" s="116"/>
      <c r="B387" s="116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  <c r="AB387" s="116"/>
      <c r="AC387" s="116"/>
      <c r="AD387" s="116"/>
      <c r="AE387" s="168"/>
      <c r="AF387" s="168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116"/>
      <c r="AQ387" s="116"/>
      <c r="AR387" s="116"/>
      <c r="AS387" s="116"/>
      <c r="AT387" s="116"/>
      <c r="AU387" s="116"/>
      <c r="AV387" s="116"/>
      <c r="AW387" s="116"/>
      <c r="AX387" s="116"/>
      <c r="AY387" s="116"/>
      <c r="AZ387" s="116"/>
    </row>
    <row r="388" spans="1:52" ht="12" customHeight="1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  <c r="AB388" s="116"/>
      <c r="AC388" s="116"/>
      <c r="AD388" s="116"/>
      <c r="AE388" s="168"/>
      <c r="AF388" s="168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116"/>
      <c r="AQ388" s="116"/>
      <c r="AR388" s="116"/>
      <c r="AS388" s="116"/>
      <c r="AT388" s="116"/>
      <c r="AU388" s="116"/>
      <c r="AV388" s="116"/>
      <c r="AW388" s="116"/>
      <c r="AX388" s="116"/>
      <c r="AY388" s="116"/>
      <c r="AZ388" s="116"/>
    </row>
    <row r="389" spans="1:52" ht="12" customHeight="1">
      <c r="A389" s="116"/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  <c r="AA389" s="116"/>
      <c r="AB389" s="116"/>
      <c r="AC389" s="116"/>
      <c r="AD389" s="116"/>
      <c r="AE389" s="168"/>
      <c r="AF389" s="168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116"/>
      <c r="AQ389" s="116"/>
      <c r="AR389" s="116"/>
      <c r="AS389" s="116"/>
      <c r="AT389" s="116"/>
      <c r="AU389" s="116"/>
      <c r="AV389" s="116"/>
      <c r="AW389" s="116"/>
      <c r="AX389" s="116"/>
      <c r="AY389" s="116"/>
      <c r="AZ389" s="116"/>
    </row>
    <row r="390" spans="1:52" ht="12" customHeight="1">
      <c r="A390" s="116"/>
      <c r="B390" s="116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  <c r="AB390" s="116"/>
      <c r="AC390" s="116"/>
      <c r="AD390" s="116"/>
      <c r="AE390" s="168"/>
      <c r="AF390" s="168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116"/>
      <c r="AQ390" s="116"/>
      <c r="AR390" s="116"/>
      <c r="AS390" s="116"/>
      <c r="AT390" s="116"/>
      <c r="AU390" s="116"/>
      <c r="AV390" s="116"/>
      <c r="AW390" s="116"/>
      <c r="AX390" s="116"/>
      <c r="AY390" s="116"/>
      <c r="AZ390" s="116"/>
    </row>
    <row r="391" spans="1:52" ht="12" customHeight="1">
      <c r="A391" s="116"/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  <c r="AB391" s="116"/>
      <c r="AC391" s="116"/>
      <c r="AD391" s="116"/>
      <c r="AE391" s="168"/>
      <c r="AF391" s="168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116"/>
      <c r="AQ391" s="116"/>
      <c r="AR391" s="116"/>
      <c r="AS391" s="116"/>
      <c r="AT391" s="116"/>
      <c r="AU391" s="116"/>
      <c r="AV391" s="116"/>
      <c r="AW391" s="116"/>
      <c r="AX391" s="116"/>
      <c r="AY391" s="116"/>
      <c r="AZ391" s="116"/>
    </row>
    <row r="392" spans="1:52" ht="12" customHeight="1">
      <c r="A392" s="116"/>
      <c r="B392" s="116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  <c r="AA392" s="116"/>
      <c r="AB392" s="116"/>
      <c r="AC392" s="116"/>
      <c r="AD392" s="116"/>
      <c r="AE392" s="168"/>
      <c r="AF392" s="168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116"/>
      <c r="AQ392" s="116"/>
      <c r="AR392" s="116"/>
      <c r="AS392" s="116"/>
      <c r="AT392" s="116"/>
      <c r="AU392" s="116"/>
      <c r="AV392" s="116"/>
      <c r="AW392" s="116"/>
      <c r="AX392" s="116"/>
      <c r="AY392" s="116"/>
      <c r="AZ392" s="116"/>
    </row>
    <row r="393" spans="1:52" ht="12" customHeight="1">
      <c r="A393" s="116"/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  <c r="AB393" s="116"/>
      <c r="AC393" s="116"/>
      <c r="AD393" s="116"/>
      <c r="AE393" s="168"/>
      <c r="AF393" s="168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116"/>
      <c r="AQ393" s="116"/>
      <c r="AR393" s="116"/>
      <c r="AS393" s="116"/>
      <c r="AT393" s="116"/>
      <c r="AU393" s="116"/>
      <c r="AV393" s="116"/>
      <c r="AW393" s="116"/>
      <c r="AX393" s="116"/>
      <c r="AY393" s="116"/>
      <c r="AZ393" s="116"/>
    </row>
    <row r="394" spans="1:52" ht="12" customHeight="1">
      <c r="A394" s="116"/>
      <c r="B394" s="116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116"/>
      <c r="AB394" s="116"/>
      <c r="AC394" s="116"/>
      <c r="AD394" s="116"/>
      <c r="AE394" s="168"/>
      <c r="AF394" s="168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116"/>
      <c r="AQ394" s="116"/>
      <c r="AR394" s="116"/>
      <c r="AS394" s="116"/>
      <c r="AT394" s="116"/>
      <c r="AU394" s="116"/>
      <c r="AV394" s="116"/>
      <c r="AW394" s="116"/>
      <c r="AX394" s="116"/>
      <c r="AY394" s="116"/>
      <c r="AZ394" s="116"/>
    </row>
    <row r="395" spans="1:52" ht="12" customHeight="1">
      <c r="A395" s="116"/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  <c r="AA395" s="116"/>
      <c r="AB395" s="116"/>
      <c r="AC395" s="116"/>
      <c r="AD395" s="116"/>
      <c r="AE395" s="168"/>
      <c r="AF395" s="168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116"/>
      <c r="AQ395" s="116"/>
      <c r="AR395" s="116"/>
      <c r="AS395" s="116"/>
      <c r="AT395" s="116"/>
      <c r="AU395" s="116"/>
      <c r="AV395" s="116"/>
      <c r="AW395" s="116"/>
      <c r="AX395" s="116"/>
      <c r="AY395" s="116"/>
      <c r="AZ395" s="116"/>
    </row>
    <row r="396" spans="1:52" ht="12" customHeight="1">
      <c r="A396" s="116"/>
      <c r="B396" s="116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6"/>
      <c r="AB396" s="116"/>
      <c r="AC396" s="116"/>
      <c r="AD396" s="116"/>
      <c r="AE396" s="168"/>
      <c r="AF396" s="168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116"/>
      <c r="AQ396" s="116"/>
      <c r="AR396" s="116"/>
      <c r="AS396" s="116"/>
      <c r="AT396" s="116"/>
      <c r="AU396" s="116"/>
      <c r="AV396" s="116"/>
      <c r="AW396" s="116"/>
      <c r="AX396" s="116"/>
      <c r="AY396" s="116"/>
      <c r="AZ396" s="116"/>
    </row>
    <row r="397" spans="1:52" ht="12" customHeight="1">
      <c r="A397" s="116"/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  <c r="AA397" s="116"/>
      <c r="AB397" s="116"/>
      <c r="AC397" s="116"/>
      <c r="AD397" s="116"/>
      <c r="AE397" s="168"/>
      <c r="AF397" s="168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116"/>
      <c r="AQ397" s="116"/>
      <c r="AR397" s="116"/>
      <c r="AS397" s="116"/>
      <c r="AT397" s="116"/>
      <c r="AU397" s="116"/>
      <c r="AV397" s="116"/>
      <c r="AW397" s="116"/>
      <c r="AX397" s="116"/>
      <c r="AY397" s="116"/>
      <c r="AZ397" s="116"/>
    </row>
    <row r="398" spans="1:52" ht="12" customHeight="1">
      <c r="A398" s="116"/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  <c r="AA398" s="116"/>
      <c r="AB398" s="116"/>
      <c r="AC398" s="116"/>
      <c r="AD398" s="116"/>
      <c r="AE398" s="168"/>
      <c r="AF398" s="168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116"/>
      <c r="AQ398" s="116"/>
      <c r="AR398" s="116"/>
      <c r="AS398" s="116"/>
      <c r="AT398" s="116"/>
      <c r="AU398" s="116"/>
      <c r="AV398" s="116"/>
      <c r="AW398" s="116"/>
      <c r="AX398" s="116"/>
      <c r="AY398" s="116"/>
      <c r="AZ398" s="116"/>
    </row>
    <row r="399" spans="1:52" ht="12" customHeight="1">
      <c r="A399" s="116"/>
      <c r="B399" s="116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  <c r="AA399" s="116"/>
      <c r="AB399" s="116"/>
      <c r="AC399" s="116"/>
      <c r="AD399" s="116"/>
      <c r="AE399" s="168"/>
      <c r="AF399" s="168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116"/>
      <c r="AQ399" s="116"/>
      <c r="AR399" s="116"/>
      <c r="AS399" s="116"/>
      <c r="AT399" s="116"/>
      <c r="AU399" s="116"/>
      <c r="AV399" s="116"/>
      <c r="AW399" s="116"/>
      <c r="AX399" s="116"/>
      <c r="AY399" s="116"/>
      <c r="AZ399" s="116"/>
    </row>
    <row r="400" spans="1:52" ht="12" customHeight="1">
      <c r="A400" s="116"/>
      <c r="B400" s="116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116"/>
      <c r="AB400" s="116"/>
      <c r="AC400" s="116"/>
      <c r="AD400" s="116"/>
      <c r="AE400" s="168"/>
      <c r="AF400" s="168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116"/>
      <c r="AQ400" s="116"/>
      <c r="AR400" s="116"/>
      <c r="AS400" s="116"/>
      <c r="AT400" s="116"/>
      <c r="AU400" s="116"/>
      <c r="AV400" s="116"/>
      <c r="AW400" s="116"/>
      <c r="AX400" s="116"/>
      <c r="AY400" s="116"/>
      <c r="AZ400" s="116"/>
    </row>
    <row r="401" spans="1:52" ht="12" customHeight="1">
      <c r="A401" s="116"/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  <c r="AA401" s="116"/>
      <c r="AB401" s="116"/>
      <c r="AC401" s="116"/>
      <c r="AD401" s="116"/>
      <c r="AE401" s="168"/>
      <c r="AF401" s="168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116"/>
      <c r="AQ401" s="116"/>
      <c r="AR401" s="116"/>
      <c r="AS401" s="116"/>
      <c r="AT401" s="116"/>
      <c r="AU401" s="116"/>
      <c r="AV401" s="116"/>
      <c r="AW401" s="116"/>
      <c r="AX401" s="116"/>
      <c r="AY401" s="116"/>
      <c r="AZ401" s="116"/>
    </row>
    <row r="402" spans="1:52" ht="12" customHeight="1">
      <c r="A402" s="116"/>
      <c r="B402" s="116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  <c r="AA402" s="116"/>
      <c r="AB402" s="116"/>
      <c r="AC402" s="116"/>
      <c r="AD402" s="116"/>
      <c r="AE402" s="168"/>
      <c r="AF402" s="168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116"/>
      <c r="AQ402" s="116"/>
      <c r="AR402" s="116"/>
      <c r="AS402" s="116"/>
      <c r="AT402" s="116"/>
      <c r="AU402" s="116"/>
      <c r="AV402" s="116"/>
      <c r="AW402" s="116"/>
      <c r="AX402" s="116"/>
      <c r="AY402" s="116"/>
      <c r="AZ402" s="116"/>
    </row>
    <row r="403" spans="1:52" ht="12" customHeight="1">
      <c r="A403" s="116"/>
      <c r="B403" s="116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  <c r="AA403" s="116"/>
      <c r="AB403" s="116"/>
      <c r="AC403" s="116"/>
      <c r="AD403" s="116"/>
      <c r="AE403" s="168"/>
      <c r="AF403" s="168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116"/>
      <c r="AQ403" s="116"/>
      <c r="AR403" s="116"/>
      <c r="AS403" s="116"/>
      <c r="AT403" s="116"/>
      <c r="AU403" s="116"/>
      <c r="AV403" s="116"/>
      <c r="AW403" s="116"/>
      <c r="AX403" s="116"/>
      <c r="AY403" s="116"/>
      <c r="AZ403" s="116"/>
    </row>
    <row r="404" spans="1:52" ht="12" customHeight="1">
      <c r="A404" s="116"/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  <c r="AA404" s="116"/>
      <c r="AB404" s="116"/>
      <c r="AC404" s="116"/>
      <c r="AD404" s="116"/>
      <c r="AE404" s="168"/>
      <c r="AF404" s="168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116"/>
      <c r="AQ404" s="116"/>
      <c r="AR404" s="116"/>
      <c r="AS404" s="116"/>
      <c r="AT404" s="116"/>
      <c r="AU404" s="116"/>
      <c r="AV404" s="116"/>
      <c r="AW404" s="116"/>
      <c r="AX404" s="116"/>
      <c r="AY404" s="116"/>
      <c r="AZ404" s="116"/>
    </row>
    <row r="405" spans="1:52" ht="12" customHeight="1">
      <c r="A405" s="116"/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16"/>
      <c r="AB405" s="116"/>
      <c r="AC405" s="116"/>
      <c r="AD405" s="116"/>
      <c r="AE405" s="168"/>
      <c r="AF405" s="168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116"/>
      <c r="AQ405" s="116"/>
      <c r="AR405" s="116"/>
      <c r="AS405" s="116"/>
      <c r="AT405" s="116"/>
      <c r="AU405" s="116"/>
      <c r="AV405" s="116"/>
      <c r="AW405" s="116"/>
      <c r="AX405" s="116"/>
      <c r="AY405" s="116"/>
      <c r="AZ405" s="116"/>
    </row>
    <row r="406" spans="1:52" ht="12" customHeight="1">
      <c r="A406" s="116"/>
      <c r="B406" s="116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  <c r="AB406" s="116"/>
      <c r="AC406" s="116"/>
      <c r="AD406" s="116"/>
      <c r="AE406" s="168"/>
      <c r="AF406" s="168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116"/>
      <c r="AQ406" s="116"/>
      <c r="AR406" s="116"/>
      <c r="AS406" s="116"/>
      <c r="AT406" s="116"/>
      <c r="AU406" s="116"/>
      <c r="AV406" s="116"/>
      <c r="AW406" s="116"/>
      <c r="AX406" s="116"/>
      <c r="AY406" s="116"/>
      <c r="AZ406" s="116"/>
    </row>
    <row r="407" spans="1:52" ht="12" customHeight="1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  <c r="AA407" s="116"/>
      <c r="AB407" s="116"/>
      <c r="AC407" s="116"/>
      <c r="AD407" s="116"/>
      <c r="AE407" s="168"/>
      <c r="AF407" s="168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116"/>
      <c r="AQ407" s="116"/>
      <c r="AR407" s="116"/>
      <c r="AS407" s="116"/>
      <c r="AT407" s="116"/>
      <c r="AU407" s="116"/>
      <c r="AV407" s="116"/>
      <c r="AW407" s="116"/>
      <c r="AX407" s="116"/>
      <c r="AY407" s="116"/>
      <c r="AZ407" s="116"/>
    </row>
    <row r="408" spans="1:52" ht="12" customHeight="1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  <c r="AB408" s="116"/>
      <c r="AC408" s="116"/>
      <c r="AD408" s="116"/>
      <c r="AE408" s="168"/>
      <c r="AF408" s="168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116"/>
      <c r="AQ408" s="116"/>
      <c r="AR408" s="116"/>
      <c r="AS408" s="116"/>
      <c r="AT408" s="116"/>
      <c r="AU408" s="116"/>
      <c r="AV408" s="116"/>
      <c r="AW408" s="116"/>
      <c r="AX408" s="116"/>
      <c r="AY408" s="116"/>
      <c r="AZ408" s="116"/>
    </row>
    <row r="409" spans="1:52" ht="12" customHeight="1">
      <c r="A409" s="116"/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  <c r="AA409" s="116"/>
      <c r="AB409" s="116"/>
      <c r="AC409" s="116"/>
      <c r="AD409" s="116"/>
      <c r="AE409" s="168"/>
      <c r="AF409" s="168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116"/>
      <c r="AQ409" s="116"/>
      <c r="AR409" s="116"/>
      <c r="AS409" s="116"/>
      <c r="AT409" s="116"/>
      <c r="AU409" s="116"/>
      <c r="AV409" s="116"/>
      <c r="AW409" s="116"/>
      <c r="AX409" s="116"/>
      <c r="AY409" s="116"/>
      <c r="AZ409" s="116"/>
    </row>
    <row r="410" spans="1:52" ht="12" customHeight="1">
      <c r="A410" s="11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  <c r="AA410" s="116"/>
      <c r="AB410" s="116"/>
      <c r="AC410" s="116"/>
      <c r="AD410" s="116"/>
      <c r="AE410" s="168"/>
      <c r="AF410" s="168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116"/>
      <c r="AQ410" s="116"/>
      <c r="AR410" s="116"/>
      <c r="AS410" s="116"/>
      <c r="AT410" s="116"/>
      <c r="AU410" s="116"/>
      <c r="AV410" s="116"/>
      <c r="AW410" s="116"/>
      <c r="AX410" s="116"/>
      <c r="AY410" s="116"/>
      <c r="AZ410" s="116"/>
    </row>
    <row r="411" spans="1:52" ht="12" customHeight="1">
      <c r="A411" s="116"/>
      <c r="B411" s="116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  <c r="AA411" s="116"/>
      <c r="AB411" s="116"/>
      <c r="AC411" s="116"/>
      <c r="AD411" s="116"/>
      <c r="AE411" s="168"/>
      <c r="AF411" s="168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116"/>
      <c r="AQ411" s="116"/>
      <c r="AR411" s="116"/>
      <c r="AS411" s="116"/>
      <c r="AT411" s="116"/>
      <c r="AU411" s="116"/>
      <c r="AV411" s="116"/>
      <c r="AW411" s="116"/>
      <c r="AX411" s="116"/>
      <c r="AY411" s="116"/>
      <c r="AZ411" s="116"/>
    </row>
    <row r="412" spans="1:52" ht="12" customHeight="1">
      <c r="A412" s="116"/>
      <c r="B412" s="116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  <c r="AA412" s="116"/>
      <c r="AB412" s="116"/>
      <c r="AC412" s="116"/>
      <c r="AD412" s="116"/>
      <c r="AE412" s="168"/>
      <c r="AF412" s="168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116"/>
      <c r="AQ412" s="116"/>
      <c r="AR412" s="116"/>
      <c r="AS412" s="116"/>
      <c r="AT412" s="116"/>
      <c r="AU412" s="116"/>
      <c r="AV412" s="116"/>
      <c r="AW412" s="116"/>
      <c r="AX412" s="116"/>
      <c r="AY412" s="116"/>
      <c r="AZ412" s="116"/>
    </row>
    <row r="413" spans="1:52" ht="12" customHeight="1">
      <c r="A413" s="116"/>
      <c r="B413" s="116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  <c r="AA413" s="116"/>
      <c r="AB413" s="116"/>
      <c r="AC413" s="116"/>
      <c r="AD413" s="116"/>
      <c r="AE413" s="168"/>
      <c r="AF413" s="168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116"/>
      <c r="AQ413" s="116"/>
      <c r="AR413" s="116"/>
      <c r="AS413" s="116"/>
      <c r="AT413" s="116"/>
      <c r="AU413" s="116"/>
      <c r="AV413" s="116"/>
      <c r="AW413" s="116"/>
      <c r="AX413" s="116"/>
      <c r="AY413" s="116"/>
      <c r="AZ413" s="116"/>
    </row>
    <row r="414" spans="1:52" ht="12" customHeight="1">
      <c r="A414" s="116"/>
      <c r="B414" s="116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  <c r="AA414" s="116"/>
      <c r="AB414" s="116"/>
      <c r="AC414" s="116"/>
      <c r="AD414" s="116"/>
      <c r="AE414" s="168"/>
      <c r="AF414" s="168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116"/>
      <c r="AQ414" s="116"/>
      <c r="AR414" s="116"/>
      <c r="AS414" s="116"/>
      <c r="AT414" s="116"/>
      <c r="AU414" s="116"/>
      <c r="AV414" s="116"/>
      <c r="AW414" s="116"/>
      <c r="AX414" s="116"/>
      <c r="AY414" s="116"/>
      <c r="AZ414" s="116"/>
    </row>
    <row r="415" spans="1:52" ht="12" customHeight="1">
      <c r="A415" s="116"/>
      <c r="B415" s="116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  <c r="AA415" s="116"/>
      <c r="AB415" s="116"/>
      <c r="AC415" s="116"/>
      <c r="AD415" s="116"/>
      <c r="AE415" s="168"/>
      <c r="AF415" s="168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116"/>
      <c r="AQ415" s="116"/>
      <c r="AR415" s="116"/>
      <c r="AS415" s="116"/>
      <c r="AT415" s="116"/>
      <c r="AU415" s="116"/>
      <c r="AV415" s="116"/>
      <c r="AW415" s="116"/>
      <c r="AX415" s="116"/>
      <c r="AY415" s="116"/>
      <c r="AZ415" s="116"/>
    </row>
    <row r="416" spans="1:52" ht="12" customHeight="1">
      <c r="A416" s="116"/>
      <c r="B416" s="116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  <c r="AA416" s="116"/>
      <c r="AB416" s="116"/>
      <c r="AC416" s="116"/>
      <c r="AD416" s="116"/>
      <c r="AE416" s="168"/>
      <c r="AF416" s="168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116"/>
      <c r="AQ416" s="116"/>
      <c r="AR416" s="116"/>
      <c r="AS416" s="116"/>
      <c r="AT416" s="116"/>
      <c r="AU416" s="116"/>
      <c r="AV416" s="116"/>
      <c r="AW416" s="116"/>
      <c r="AX416" s="116"/>
      <c r="AY416" s="116"/>
      <c r="AZ416" s="116"/>
    </row>
    <row r="417" spans="1:52" ht="12" customHeight="1">
      <c r="A417" s="116"/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  <c r="AA417" s="116"/>
      <c r="AB417" s="116"/>
      <c r="AC417" s="116"/>
      <c r="AD417" s="116"/>
      <c r="AE417" s="168"/>
      <c r="AF417" s="168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116"/>
      <c r="AQ417" s="116"/>
      <c r="AR417" s="116"/>
      <c r="AS417" s="116"/>
      <c r="AT417" s="116"/>
      <c r="AU417" s="116"/>
      <c r="AV417" s="116"/>
      <c r="AW417" s="116"/>
      <c r="AX417" s="116"/>
      <c r="AY417" s="116"/>
      <c r="AZ417" s="116"/>
    </row>
    <row r="418" spans="1:52" ht="12" customHeight="1">
      <c r="A418" s="116"/>
      <c r="B418" s="116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  <c r="AA418" s="116"/>
      <c r="AB418" s="116"/>
      <c r="AC418" s="116"/>
      <c r="AD418" s="116"/>
      <c r="AE418" s="168"/>
      <c r="AF418" s="168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116"/>
      <c r="AQ418" s="116"/>
      <c r="AR418" s="116"/>
      <c r="AS418" s="116"/>
      <c r="AT418" s="116"/>
      <c r="AU418" s="116"/>
      <c r="AV418" s="116"/>
      <c r="AW418" s="116"/>
      <c r="AX418" s="116"/>
      <c r="AY418" s="116"/>
      <c r="AZ418" s="116"/>
    </row>
    <row r="419" spans="1:52" ht="12" customHeight="1">
      <c r="A419" s="116"/>
      <c r="B419" s="116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  <c r="AA419" s="116"/>
      <c r="AB419" s="116"/>
      <c r="AC419" s="116"/>
      <c r="AD419" s="116"/>
      <c r="AE419" s="168"/>
      <c r="AF419" s="168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116"/>
      <c r="AQ419" s="116"/>
      <c r="AR419" s="116"/>
      <c r="AS419" s="116"/>
      <c r="AT419" s="116"/>
      <c r="AU419" s="116"/>
      <c r="AV419" s="116"/>
      <c r="AW419" s="116"/>
      <c r="AX419" s="116"/>
      <c r="AY419" s="116"/>
      <c r="AZ419" s="116"/>
    </row>
    <row r="420" spans="1:52" ht="12" customHeight="1">
      <c r="A420" s="116"/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  <c r="AA420" s="116"/>
      <c r="AB420" s="116"/>
      <c r="AC420" s="116"/>
      <c r="AD420" s="116"/>
      <c r="AE420" s="168"/>
      <c r="AF420" s="168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116"/>
      <c r="AQ420" s="116"/>
      <c r="AR420" s="116"/>
      <c r="AS420" s="116"/>
      <c r="AT420" s="116"/>
      <c r="AU420" s="116"/>
      <c r="AV420" s="116"/>
      <c r="AW420" s="116"/>
      <c r="AX420" s="116"/>
      <c r="AY420" s="116"/>
      <c r="AZ420" s="116"/>
    </row>
    <row r="421" spans="1:52" ht="12" customHeight="1">
      <c r="A421" s="116"/>
      <c r="B421" s="116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  <c r="AA421" s="116"/>
      <c r="AB421" s="116"/>
      <c r="AC421" s="116"/>
      <c r="AD421" s="116"/>
      <c r="AE421" s="168"/>
      <c r="AF421" s="168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116"/>
      <c r="AQ421" s="116"/>
      <c r="AR421" s="116"/>
      <c r="AS421" s="116"/>
      <c r="AT421" s="116"/>
      <c r="AU421" s="116"/>
      <c r="AV421" s="116"/>
      <c r="AW421" s="116"/>
      <c r="AX421" s="116"/>
      <c r="AY421" s="116"/>
      <c r="AZ421" s="116"/>
    </row>
    <row r="422" spans="1:52" ht="12" customHeight="1">
      <c r="A422" s="116"/>
      <c r="B422" s="116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  <c r="AB422" s="116"/>
      <c r="AC422" s="116"/>
      <c r="AD422" s="116"/>
      <c r="AE422" s="168"/>
      <c r="AF422" s="168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116"/>
      <c r="AQ422" s="116"/>
      <c r="AR422" s="116"/>
      <c r="AS422" s="116"/>
      <c r="AT422" s="116"/>
      <c r="AU422" s="116"/>
      <c r="AV422" s="116"/>
      <c r="AW422" s="116"/>
      <c r="AX422" s="116"/>
      <c r="AY422" s="116"/>
      <c r="AZ422" s="116"/>
    </row>
    <row r="423" spans="1:52" ht="12" customHeight="1">
      <c r="A423" s="116"/>
      <c r="B423" s="116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  <c r="AA423" s="116"/>
      <c r="AB423" s="116"/>
      <c r="AC423" s="116"/>
      <c r="AD423" s="116"/>
      <c r="AE423" s="168"/>
      <c r="AF423" s="168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116"/>
      <c r="AQ423" s="116"/>
      <c r="AR423" s="116"/>
      <c r="AS423" s="116"/>
      <c r="AT423" s="116"/>
      <c r="AU423" s="116"/>
      <c r="AV423" s="116"/>
      <c r="AW423" s="116"/>
      <c r="AX423" s="116"/>
      <c r="AY423" s="116"/>
      <c r="AZ423" s="116"/>
    </row>
    <row r="424" spans="1:52" ht="12" customHeight="1">
      <c r="A424" s="116"/>
      <c r="B424" s="116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  <c r="AA424" s="116"/>
      <c r="AB424" s="116"/>
      <c r="AC424" s="116"/>
      <c r="AD424" s="116"/>
      <c r="AE424" s="168"/>
      <c r="AF424" s="168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116"/>
      <c r="AQ424" s="116"/>
      <c r="AR424" s="116"/>
      <c r="AS424" s="116"/>
      <c r="AT424" s="116"/>
      <c r="AU424" s="116"/>
      <c r="AV424" s="116"/>
      <c r="AW424" s="116"/>
      <c r="AX424" s="116"/>
      <c r="AY424" s="116"/>
      <c r="AZ424" s="116"/>
    </row>
    <row r="425" spans="1:52" ht="12" customHeight="1">
      <c r="A425" s="116"/>
      <c r="B425" s="116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  <c r="AA425" s="116"/>
      <c r="AB425" s="116"/>
      <c r="AC425" s="116"/>
      <c r="AD425" s="116"/>
      <c r="AE425" s="168"/>
      <c r="AF425" s="168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116"/>
      <c r="AQ425" s="116"/>
      <c r="AR425" s="116"/>
      <c r="AS425" s="116"/>
      <c r="AT425" s="116"/>
      <c r="AU425" s="116"/>
      <c r="AV425" s="116"/>
      <c r="AW425" s="116"/>
      <c r="AX425" s="116"/>
      <c r="AY425" s="116"/>
      <c r="AZ425" s="116"/>
    </row>
    <row r="426" spans="1:52" ht="12" customHeight="1">
      <c r="A426" s="116"/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16"/>
      <c r="AB426" s="116"/>
      <c r="AC426" s="116"/>
      <c r="AD426" s="116"/>
      <c r="AE426" s="168"/>
      <c r="AF426" s="168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116"/>
      <c r="AQ426" s="116"/>
      <c r="AR426" s="116"/>
      <c r="AS426" s="116"/>
      <c r="AT426" s="116"/>
      <c r="AU426" s="116"/>
      <c r="AV426" s="116"/>
      <c r="AW426" s="116"/>
      <c r="AX426" s="116"/>
      <c r="AY426" s="116"/>
      <c r="AZ426" s="116"/>
    </row>
    <row r="427" spans="1:52" ht="12" customHeight="1">
      <c r="A427" s="116"/>
      <c r="B427" s="116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  <c r="AA427" s="116"/>
      <c r="AB427" s="116"/>
      <c r="AC427" s="116"/>
      <c r="AD427" s="116"/>
      <c r="AE427" s="168"/>
      <c r="AF427" s="168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116"/>
      <c r="AQ427" s="116"/>
      <c r="AR427" s="116"/>
      <c r="AS427" s="116"/>
      <c r="AT427" s="116"/>
      <c r="AU427" s="116"/>
      <c r="AV427" s="116"/>
      <c r="AW427" s="116"/>
      <c r="AX427" s="116"/>
      <c r="AY427" s="116"/>
      <c r="AZ427" s="116"/>
    </row>
    <row r="428" spans="1:52" ht="12" customHeight="1">
      <c r="A428" s="116"/>
      <c r="B428" s="116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  <c r="AA428" s="116"/>
      <c r="AB428" s="116"/>
      <c r="AC428" s="116"/>
      <c r="AD428" s="116"/>
      <c r="AE428" s="168"/>
      <c r="AF428" s="168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116"/>
      <c r="AQ428" s="116"/>
      <c r="AR428" s="116"/>
      <c r="AS428" s="116"/>
      <c r="AT428" s="116"/>
      <c r="AU428" s="116"/>
      <c r="AV428" s="116"/>
      <c r="AW428" s="116"/>
      <c r="AX428" s="116"/>
      <c r="AY428" s="116"/>
      <c r="AZ428" s="116"/>
    </row>
    <row r="429" spans="1:52" ht="12" customHeight="1">
      <c r="A429" s="116"/>
      <c r="B429" s="116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16"/>
      <c r="AB429" s="116"/>
      <c r="AC429" s="116"/>
      <c r="AD429" s="116"/>
      <c r="AE429" s="168"/>
      <c r="AF429" s="168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116"/>
      <c r="AQ429" s="116"/>
      <c r="AR429" s="116"/>
      <c r="AS429" s="116"/>
      <c r="AT429" s="116"/>
      <c r="AU429" s="116"/>
      <c r="AV429" s="116"/>
      <c r="AW429" s="116"/>
      <c r="AX429" s="116"/>
      <c r="AY429" s="116"/>
      <c r="AZ429" s="116"/>
    </row>
    <row r="430" spans="1:52" ht="12" customHeight="1">
      <c r="A430" s="116"/>
      <c r="B430" s="116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  <c r="AA430" s="116"/>
      <c r="AB430" s="116"/>
      <c r="AC430" s="116"/>
      <c r="AD430" s="116"/>
      <c r="AE430" s="168"/>
      <c r="AF430" s="168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116"/>
      <c r="AQ430" s="116"/>
      <c r="AR430" s="116"/>
      <c r="AS430" s="116"/>
      <c r="AT430" s="116"/>
      <c r="AU430" s="116"/>
      <c r="AV430" s="116"/>
      <c r="AW430" s="116"/>
      <c r="AX430" s="116"/>
      <c r="AY430" s="116"/>
      <c r="AZ430" s="116"/>
    </row>
    <row r="431" spans="1:52" ht="12" customHeight="1">
      <c r="A431" s="116"/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16"/>
      <c r="AB431" s="116"/>
      <c r="AC431" s="116"/>
      <c r="AD431" s="116"/>
      <c r="AE431" s="168"/>
      <c r="AF431" s="168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116"/>
      <c r="AQ431" s="116"/>
      <c r="AR431" s="116"/>
      <c r="AS431" s="116"/>
      <c r="AT431" s="116"/>
      <c r="AU431" s="116"/>
      <c r="AV431" s="116"/>
      <c r="AW431" s="116"/>
      <c r="AX431" s="116"/>
      <c r="AY431" s="116"/>
      <c r="AZ431" s="116"/>
    </row>
    <row r="432" spans="1:52" ht="12" customHeight="1">
      <c r="A432" s="116"/>
      <c r="B432" s="116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16"/>
      <c r="AB432" s="116"/>
      <c r="AC432" s="116"/>
      <c r="AD432" s="116"/>
      <c r="AE432" s="168"/>
      <c r="AF432" s="168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116"/>
      <c r="AQ432" s="116"/>
      <c r="AR432" s="116"/>
      <c r="AS432" s="116"/>
      <c r="AT432" s="116"/>
      <c r="AU432" s="116"/>
      <c r="AV432" s="116"/>
      <c r="AW432" s="116"/>
      <c r="AX432" s="116"/>
      <c r="AY432" s="116"/>
      <c r="AZ432" s="116"/>
    </row>
    <row r="433" spans="1:52" ht="12" customHeight="1">
      <c r="A433" s="116"/>
      <c r="B433" s="116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  <c r="AA433" s="116"/>
      <c r="AB433" s="116"/>
      <c r="AC433" s="116"/>
      <c r="AD433" s="116"/>
      <c r="AE433" s="168"/>
      <c r="AF433" s="168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116"/>
      <c r="AQ433" s="116"/>
      <c r="AR433" s="116"/>
      <c r="AS433" s="116"/>
      <c r="AT433" s="116"/>
      <c r="AU433" s="116"/>
      <c r="AV433" s="116"/>
      <c r="AW433" s="116"/>
      <c r="AX433" s="116"/>
      <c r="AY433" s="116"/>
      <c r="AZ433" s="116"/>
    </row>
    <row r="434" spans="1:52" ht="12" customHeight="1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  <c r="AA434" s="116"/>
      <c r="AB434" s="116"/>
      <c r="AC434" s="116"/>
      <c r="AD434" s="116"/>
      <c r="AE434" s="168"/>
      <c r="AF434" s="168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116"/>
      <c r="AQ434" s="116"/>
      <c r="AR434" s="116"/>
      <c r="AS434" s="116"/>
      <c r="AT434" s="116"/>
      <c r="AU434" s="116"/>
      <c r="AV434" s="116"/>
      <c r="AW434" s="116"/>
      <c r="AX434" s="116"/>
      <c r="AY434" s="116"/>
      <c r="AZ434" s="116"/>
    </row>
    <row r="435" spans="1:52" ht="12" customHeight="1">
      <c r="A435" s="116"/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  <c r="AA435" s="116"/>
      <c r="AB435" s="116"/>
      <c r="AC435" s="116"/>
      <c r="AD435" s="116"/>
      <c r="AE435" s="168"/>
      <c r="AF435" s="168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116"/>
      <c r="AQ435" s="116"/>
      <c r="AR435" s="116"/>
      <c r="AS435" s="116"/>
      <c r="AT435" s="116"/>
      <c r="AU435" s="116"/>
      <c r="AV435" s="116"/>
      <c r="AW435" s="116"/>
      <c r="AX435" s="116"/>
      <c r="AY435" s="116"/>
      <c r="AZ435" s="116"/>
    </row>
    <row r="436" spans="1:52" ht="12" customHeight="1">
      <c r="A436" s="116"/>
      <c r="B436" s="116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16"/>
      <c r="AB436" s="116"/>
      <c r="AC436" s="116"/>
      <c r="AD436" s="116"/>
      <c r="AE436" s="168"/>
      <c r="AF436" s="168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116"/>
      <c r="AQ436" s="116"/>
      <c r="AR436" s="116"/>
      <c r="AS436" s="116"/>
      <c r="AT436" s="116"/>
      <c r="AU436" s="116"/>
      <c r="AV436" s="116"/>
      <c r="AW436" s="116"/>
      <c r="AX436" s="116"/>
      <c r="AY436" s="116"/>
      <c r="AZ436" s="116"/>
    </row>
    <row r="437" spans="1:52" ht="12" customHeight="1">
      <c r="A437" s="116"/>
      <c r="B437" s="116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  <c r="AA437" s="116"/>
      <c r="AB437" s="116"/>
      <c r="AC437" s="116"/>
      <c r="AD437" s="116"/>
      <c r="AE437" s="168"/>
      <c r="AF437" s="168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116"/>
      <c r="AQ437" s="116"/>
      <c r="AR437" s="116"/>
      <c r="AS437" s="116"/>
      <c r="AT437" s="116"/>
      <c r="AU437" s="116"/>
      <c r="AV437" s="116"/>
      <c r="AW437" s="116"/>
      <c r="AX437" s="116"/>
      <c r="AY437" s="116"/>
      <c r="AZ437" s="116"/>
    </row>
    <row r="438" spans="1:52" ht="12" customHeight="1">
      <c r="A438" s="116"/>
      <c r="B438" s="116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  <c r="AA438" s="116"/>
      <c r="AB438" s="116"/>
      <c r="AC438" s="116"/>
      <c r="AD438" s="116"/>
      <c r="AE438" s="168"/>
      <c r="AF438" s="168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116"/>
      <c r="AQ438" s="116"/>
      <c r="AR438" s="116"/>
      <c r="AS438" s="116"/>
      <c r="AT438" s="116"/>
      <c r="AU438" s="116"/>
      <c r="AV438" s="116"/>
      <c r="AW438" s="116"/>
      <c r="AX438" s="116"/>
      <c r="AY438" s="116"/>
      <c r="AZ438" s="116"/>
    </row>
    <row r="439" spans="1:52" ht="12" customHeight="1">
      <c r="A439" s="116"/>
      <c r="B439" s="116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  <c r="AA439" s="116"/>
      <c r="AB439" s="116"/>
      <c r="AC439" s="116"/>
      <c r="AD439" s="116"/>
      <c r="AE439" s="168"/>
      <c r="AF439" s="168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116"/>
      <c r="AQ439" s="116"/>
      <c r="AR439" s="116"/>
      <c r="AS439" s="116"/>
      <c r="AT439" s="116"/>
      <c r="AU439" s="116"/>
      <c r="AV439" s="116"/>
      <c r="AW439" s="116"/>
      <c r="AX439" s="116"/>
      <c r="AY439" s="116"/>
      <c r="AZ439" s="116"/>
    </row>
    <row r="440" spans="1:52" ht="12" customHeight="1">
      <c r="A440" s="116"/>
      <c r="B440" s="116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16"/>
      <c r="AB440" s="116"/>
      <c r="AC440" s="116"/>
      <c r="AD440" s="116"/>
      <c r="AE440" s="168"/>
      <c r="AF440" s="168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116"/>
      <c r="AQ440" s="116"/>
      <c r="AR440" s="116"/>
      <c r="AS440" s="116"/>
      <c r="AT440" s="116"/>
      <c r="AU440" s="116"/>
      <c r="AV440" s="116"/>
      <c r="AW440" s="116"/>
      <c r="AX440" s="116"/>
      <c r="AY440" s="116"/>
      <c r="AZ440" s="116"/>
    </row>
    <row r="441" spans="1:52" ht="12" customHeight="1">
      <c r="A441" s="116"/>
      <c r="B441" s="116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16"/>
      <c r="AB441" s="116"/>
      <c r="AC441" s="116"/>
      <c r="AD441" s="116"/>
      <c r="AE441" s="168"/>
      <c r="AF441" s="168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116"/>
      <c r="AQ441" s="116"/>
      <c r="AR441" s="116"/>
      <c r="AS441" s="116"/>
      <c r="AT441" s="116"/>
      <c r="AU441" s="116"/>
      <c r="AV441" s="116"/>
      <c r="AW441" s="116"/>
      <c r="AX441" s="116"/>
      <c r="AY441" s="116"/>
      <c r="AZ441" s="116"/>
    </row>
    <row r="442" spans="1:52" ht="12" customHeight="1">
      <c r="A442" s="116"/>
      <c r="B442" s="116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  <c r="AB442" s="116"/>
      <c r="AC442" s="116"/>
      <c r="AD442" s="116"/>
      <c r="AE442" s="168"/>
      <c r="AF442" s="168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116"/>
      <c r="AQ442" s="116"/>
      <c r="AR442" s="116"/>
      <c r="AS442" s="116"/>
      <c r="AT442" s="116"/>
      <c r="AU442" s="116"/>
      <c r="AV442" s="116"/>
      <c r="AW442" s="116"/>
      <c r="AX442" s="116"/>
      <c r="AY442" s="116"/>
      <c r="AZ442" s="116"/>
    </row>
    <row r="443" spans="1:52" ht="12" customHeight="1">
      <c r="A443" s="116"/>
      <c r="B443" s="116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16"/>
      <c r="AB443" s="116"/>
      <c r="AC443" s="116"/>
      <c r="AD443" s="116"/>
      <c r="AE443" s="168"/>
      <c r="AF443" s="168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116"/>
      <c r="AQ443" s="116"/>
      <c r="AR443" s="116"/>
      <c r="AS443" s="116"/>
      <c r="AT443" s="116"/>
      <c r="AU443" s="116"/>
      <c r="AV443" s="116"/>
      <c r="AW443" s="116"/>
      <c r="AX443" s="116"/>
      <c r="AY443" s="116"/>
      <c r="AZ443" s="116"/>
    </row>
    <row r="444" spans="1:52" ht="12" customHeight="1">
      <c r="A444" s="11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16"/>
      <c r="AB444" s="116"/>
      <c r="AC444" s="116"/>
      <c r="AD444" s="116"/>
      <c r="AE444" s="168"/>
      <c r="AF444" s="168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116"/>
      <c r="AQ444" s="116"/>
      <c r="AR444" s="116"/>
      <c r="AS444" s="116"/>
      <c r="AT444" s="116"/>
      <c r="AU444" s="116"/>
      <c r="AV444" s="116"/>
      <c r="AW444" s="116"/>
      <c r="AX444" s="116"/>
      <c r="AY444" s="116"/>
      <c r="AZ444" s="116"/>
    </row>
    <row r="445" spans="1:52" ht="12" customHeight="1">
      <c r="A445" s="116"/>
      <c r="B445" s="116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16"/>
      <c r="AB445" s="116"/>
      <c r="AC445" s="116"/>
      <c r="AD445" s="116"/>
      <c r="AE445" s="168"/>
      <c r="AF445" s="168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116"/>
      <c r="AQ445" s="116"/>
      <c r="AR445" s="116"/>
      <c r="AS445" s="116"/>
      <c r="AT445" s="116"/>
      <c r="AU445" s="116"/>
      <c r="AV445" s="116"/>
      <c r="AW445" s="116"/>
      <c r="AX445" s="116"/>
      <c r="AY445" s="116"/>
      <c r="AZ445" s="116"/>
    </row>
    <row r="446" spans="1:52" ht="12" customHeight="1">
      <c r="A446" s="116"/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  <c r="AA446" s="116"/>
      <c r="AB446" s="116"/>
      <c r="AC446" s="116"/>
      <c r="AD446" s="116"/>
      <c r="AE446" s="168"/>
      <c r="AF446" s="168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116"/>
      <c r="AQ446" s="116"/>
      <c r="AR446" s="116"/>
      <c r="AS446" s="116"/>
      <c r="AT446" s="116"/>
      <c r="AU446" s="116"/>
      <c r="AV446" s="116"/>
      <c r="AW446" s="116"/>
      <c r="AX446" s="116"/>
      <c r="AY446" s="116"/>
      <c r="AZ446" s="116"/>
    </row>
    <row r="447" spans="1:52" ht="12" customHeight="1">
      <c r="A447" s="116"/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16"/>
      <c r="AB447" s="116"/>
      <c r="AC447" s="116"/>
      <c r="AD447" s="116"/>
      <c r="AE447" s="168"/>
      <c r="AF447" s="168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116"/>
      <c r="AQ447" s="116"/>
      <c r="AR447" s="116"/>
      <c r="AS447" s="116"/>
      <c r="AT447" s="116"/>
      <c r="AU447" s="116"/>
      <c r="AV447" s="116"/>
      <c r="AW447" s="116"/>
      <c r="AX447" s="116"/>
      <c r="AY447" s="116"/>
      <c r="AZ447" s="116"/>
    </row>
    <row r="448" spans="1:52" ht="12" customHeight="1">
      <c r="A448" s="116"/>
      <c r="B448" s="116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16"/>
      <c r="AB448" s="116"/>
      <c r="AC448" s="116"/>
      <c r="AD448" s="116"/>
      <c r="AE448" s="168"/>
      <c r="AF448" s="168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116"/>
      <c r="AQ448" s="116"/>
      <c r="AR448" s="116"/>
      <c r="AS448" s="116"/>
      <c r="AT448" s="116"/>
      <c r="AU448" s="116"/>
      <c r="AV448" s="116"/>
      <c r="AW448" s="116"/>
      <c r="AX448" s="116"/>
      <c r="AY448" s="116"/>
      <c r="AZ448" s="116"/>
    </row>
    <row r="449" spans="1:52" ht="12" customHeight="1">
      <c r="A449" s="116"/>
      <c r="B449" s="116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  <c r="AA449" s="116"/>
      <c r="AB449" s="116"/>
      <c r="AC449" s="116"/>
      <c r="AD449" s="116"/>
      <c r="AE449" s="168"/>
      <c r="AF449" s="168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116"/>
      <c r="AQ449" s="116"/>
      <c r="AR449" s="116"/>
      <c r="AS449" s="116"/>
      <c r="AT449" s="116"/>
      <c r="AU449" s="116"/>
      <c r="AV449" s="116"/>
      <c r="AW449" s="116"/>
      <c r="AX449" s="116"/>
      <c r="AY449" s="116"/>
      <c r="AZ449" s="116"/>
    </row>
    <row r="450" spans="1:52" ht="12" customHeight="1">
      <c r="A450" s="116"/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16"/>
      <c r="AB450" s="116"/>
      <c r="AC450" s="116"/>
      <c r="AD450" s="116"/>
      <c r="AE450" s="168"/>
      <c r="AF450" s="168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116"/>
      <c r="AQ450" s="116"/>
      <c r="AR450" s="116"/>
      <c r="AS450" s="116"/>
      <c r="AT450" s="116"/>
      <c r="AU450" s="116"/>
      <c r="AV450" s="116"/>
      <c r="AW450" s="116"/>
      <c r="AX450" s="116"/>
      <c r="AY450" s="116"/>
      <c r="AZ450" s="116"/>
    </row>
    <row r="451" spans="1:52" ht="12" customHeight="1">
      <c r="A451" s="116"/>
      <c r="B451" s="116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  <c r="AA451" s="116"/>
      <c r="AB451" s="116"/>
      <c r="AC451" s="116"/>
      <c r="AD451" s="116"/>
      <c r="AE451" s="168"/>
      <c r="AF451" s="168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116"/>
      <c r="AQ451" s="116"/>
      <c r="AR451" s="116"/>
      <c r="AS451" s="116"/>
      <c r="AT451" s="116"/>
      <c r="AU451" s="116"/>
      <c r="AV451" s="116"/>
      <c r="AW451" s="116"/>
      <c r="AX451" s="116"/>
      <c r="AY451" s="116"/>
      <c r="AZ451" s="116"/>
    </row>
    <row r="452" spans="1:52" ht="12" customHeight="1">
      <c r="A452" s="116"/>
      <c r="B452" s="116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16"/>
      <c r="AB452" s="116"/>
      <c r="AC452" s="116"/>
      <c r="AD452" s="116"/>
      <c r="AE452" s="168"/>
      <c r="AF452" s="168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116"/>
      <c r="AQ452" s="116"/>
      <c r="AR452" s="116"/>
      <c r="AS452" s="116"/>
      <c r="AT452" s="116"/>
      <c r="AU452" s="116"/>
      <c r="AV452" s="116"/>
      <c r="AW452" s="116"/>
      <c r="AX452" s="116"/>
      <c r="AY452" s="116"/>
      <c r="AZ452" s="116"/>
    </row>
    <row r="453" spans="1:52" ht="12" customHeight="1">
      <c r="A453" s="116"/>
      <c r="B453" s="116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  <c r="AA453" s="116"/>
      <c r="AB453" s="116"/>
      <c r="AC453" s="116"/>
      <c r="AD453" s="116"/>
      <c r="AE453" s="168"/>
      <c r="AF453" s="168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116"/>
      <c r="AQ453" s="116"/>
      <c r="AR453" s="116"/>
      <c r="AS453" s="116"/>
      <c r="AT453" s="116"/>
      <c r="AU453" s="116"/>
      <c r="AV453" s="116"/>
      <c r="AW453" s="116"/>
      <c r="AX453" s="116"/>
      <c r="AY453" s="116"/>
      <c r="AZ453" s="116"/>
    </row>
    <row r="454" spans="1:52" ht="12" customHeight="1">
      <c r="A454" s="116"/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  <c r="AA454" s="116"/>
      <c r="AB454" s="116"/>
      <c r="AC454" s="116"/>
      <c r="AD454" s="116"/>
      <c r="AE454" s="168"/>
      <c r="AF454" s="168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116"/>
      <c r="AQ454" s="116"/>
      <c r="AR454" s="116"/>
      <c r="AS454" s="116"/>
      <c r="AT454" s="116"/>
      <c r="AU454" s="116"/>
      <c r="AV454" s="116"/>
      <c r="AW454" s="116"/>
      <c r="AX454" s="116"/>
      <c r="AY454" s="116"/>
      <c r="AZ454" s="116"/>
    </row>
    <row r="455" spans="1:52" ht="12" customHeight="1">
      <c r="A455" s="116"/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  <c r="AA455" s="116"/>
      <c r="AB455" s="116"/>
      <c r="AC455" s="116"/>
      <c r="AD455" s="116"/>
      <c r="AE455" s="168"/>
      <c r="AF455" s="168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116"/>
      <c r="AQ455" s="116"/>
      <c r="AR455" s="116"/>
      <c r="AS455" s="116"/>
      <c r="AT455" s="116"/>
      <c r="AU455" s="116"/>
      <c r="AV455" s="116"/>
      <c r="AW455" s="116"/>
      <c r="AX455" s="116"/>
      <c r="AY455" s="116"/>
      <c r="AZ455" s="116"/>
    </row>
    <row r="456" spans="1:52" ht="12" customHeight="1">
      <c r="A456" s="116"/>
      <c r="B456" s="116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  <c r="AA456" s="116"/>
      <c r="AB456" s="116"/>
      <c r="AC456" s="116"/>
      <c r="AD456" s="116"/>
      <c r="AE456" s="168"/>
      <c r="AF456" s="168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116"/>
      <c r="AQ456" s="116"/>
      <c r="AR456" s="116"/>
      <c r="AS456" s="116"/>
      <c r="AT456" s="116"/>
      <c r="AU456" s="116"/>
      <c r="AV456" s="116"/>
      <c r="AW456" s="116"/>
      <c r="AX456" s="116"/>
      <c r="AY456" s="116"/>
      <c r="AZ456" s="116"/>
    </row>
    <row r="457" spans="1:52" ht="12" customHeight="1">
      <c r="A457" s="116"/>
      <c r="B457" s="116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  <c r="AA457" s="116"/>
      <c r="AB457" s="116"/>
      <c r="AC457" s="116"/>
      <c r="AD457" s="116"/>
      <c r="AE457" s="168"/>
      <c r="AF457" s="168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116"/>
      <c r="AQ457" s="116"/>
      <c r="AR457" s="116"/>
      <c r="AS457" s="116"/>
      <c r="AT457" s="116"/>
      <c r="AU457" s="116"/>
      <c r="AV457" s="116"/>
      <c r="AW457" s="116"/>
      <c r="AX457" s="116"/>
      <c r="AY457" s="116"/>
      <c r="AZ457" s="116"/>
    </row>
    <row r="458" spans="1:52" ht="12" customHeight="1">
      <c r="A458" s="116"/>
      <c r="B458" s="116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  <c r="AA458" s="116"/>
      <c r="AB458" s="116"/>
      <c r="AC458" s="116"/>
      <c r="AD458" s="116"/>
      <c r="AE458" s="168"/>
      <c r="AF458" s="168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116"/>
      <c r="AQ458" s="116"/>
      <c r="AR458" s="116"/>
      <c r="AS458" s="116"/>
      <c r="AT458" s="116"/>
      <c r="AU458" s="116"/>
      <c r="AV458" s="116"/>
      <c r="AW458" s="116"/>
      <c r="AX458" s="116"/>
      <c r="AY458" s="116"/>
      <c r="AZ458" s="116"/>
    </row>
    <row r="459" spans="1:52" ht="12" customHeight="1">
      <c r="A459" s="116"/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  <c r="AA459" s="116"/>
      <c r="AB459" s="116"/>
      <c r="AC459" s="116"/>
      <c r="AD459" s="116"/>
      <c r="AE459" s="168"/>
      <c r="AF459" s="168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116"/>
      <c r="AQ459" s="116"/>
      <c r="AR459" s="116"/>
      <c r="AS459" s="116"/>
      <c r="AT459" s="116"/>
      <c r="AU459" s="116"/>
      <c r="AV459" s="116"/>
      <c r="AW459" s="116"/>
      <c r="AX459" s="116"/>
      <c r="AY459" s="116"/>
      <c r="AZ459" s="116"/>
    </row>
    <row r="460" spans="1:52" ht="12" customHeight="1">
      <c r="A460" s="116"/>
      <c r="B460" s="116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  <c r="AA460" s="116"/>
      <c r="AB460" s="116"/>
      <c r="AC460" s="116"/>
      <c r="AD460" s="116"/>
      <c r="AE460" s="168"/>
      <c r="AF460" s="168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116"/>
      <c r="AQ460" s="116"/>
      <c r="AR460" s="116"/>
      <c r="AS460" s="116"/>
      <c r="AT460" s="116"/>
      <c r="AU460" s="116"/>
      <c r="AV460" s="116"/>
      <c r="AW460" s="116"/>
      <c r="AX460" s="116"/>
      <c r="AY460" s="116"/>
      <c r="AZ460" s="116"/>
    </row>
    <row r="461" spans="1:52" ht="12" customHeight="1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  <c r="AA461" s="116"/>
      <c r="AB461" s="116"/>
      <c r="AC461" s="116"/>
      <c r="AD461" s="116"/>
      <c r="AE461" s="168"/>
      <c r="AF461" s="168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116"/>
      <c r="AQ461" s="116"/>
      <c r="AR461" s="116"/>
      <c r="AS461" s="116"/>
      <c r="AT461" s="116"/>
      <c r="AU461" s="116"/>
      <c r="AV461" s="116"/>
      <c r="AW461" s="116"/>
      <c r="AX461" s="116"/>
      <c r="AY461" s="116"/>
      <c r="AZ461" s="116"/>
    </row>
    <row r="462" spans="1:52" ht="12" customHeight="1">
      <c r="A462" s="116"/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16"/>
      <c r="AB462" s="116"/>
      <c r="AC462" s="116"/>
      <c r="AD462" s="116"/>
      <c r="AE462" s="168"/>
      <c r="AF462" s="168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116"/>
      <c r="AQ462" s="116"/>
      <c r="AR462" s="116"/>
      <c r="AS462" s="116"/>
      <c r="AT462" s="116"/>
      <c r="AU462" s="116"/>
      <c r="AV462" s="116"/>
      <c r="AW462" s="116"/>
      <c r="AX462" s="116"/>
      <c r="AY462" s="116"/>
      <c r="AZ462" s="116"/>
    </row>
    <row r="463" spans="1:52" ht="12" customHeight="1">
      <c r="A463" s="116"/>
      <c r="B463" s="116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16"/>
      <c r="AB463" s="116"/>
      <c r="AC463" s="116"/>
      <c r="AD463" s="116"/>
      <c r="AE463" s="168"/>
      <c r="AF463" s="168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116"/>
      <c r="AQ463" s="116"/>
      <c r="AR463" s="116"/>
      <c r="AS463" s="116"/>
      <c r="AT463" s="116"/>
      <c r="AU463" s="116"/>
      <c r="AV463" s="116"/>
      <c r="AW463" s="116"/>
      <c r="AX463" s="116"/>
      <c r="AY463" s="116"/>
      <c r="AZ463" s="116"/>
    </row>
    <row r="464" spans="1:52" ht="12" customHeight="1">
      <c r="A464" s="116"/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  <c r="AA464" s="116"/>
      <c r="AB464" s="116"/>
      <c r="AC464" s="116"/>
      <c r="AD464" s="116"/>
      <c r="AE464" s="168"/>
      <c r="AF464" s="168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116"/>
      <c r="AQ464" s="116"/>
      <c r="AR464" s="116"/>
      <c r="AS464" s="116"/>
      <c r="AT464" s="116"/>
      <c r="AU464" s="116"/>
      <c r="AV464" s="116"/>
      <c r="AW464" s="116"/>
      <c r="AX464" s="116"/>
      <c r="AY464" s="116"/>
      <c r="AZ464" s="116"/>
    </row>
    <row r="465" spans="1:52" ht="12" customHeight="1">
      <c r="A465" s="116"/>
      <c r="B465" s="116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  <c r="AA465" s="116"/>
      <c r="AB465" s="116"/>
      <c r="AC465" s="116"/>
      <c r="AD465" s="116"/>
      <c r="AE465" s="168"/>
      <c r="AF465" s="168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116"/>
      <c r="AQ465" s="116"/>
      <c r="AR465" s="116"/>
      <c r="AS465" s="116"/>
      <c r="AT465" s="116"/>
      <c r="AU465" s="116"/>
      <c r="AV465" s="116"/>
      <c r="AW465" s="116"/>
      <c r="AX465" s="116"/>
      <c r="AY465" s="116"/>
      <c r="AZ465" s="116"/>
    </row>
    <row r="466" spans="1:52" ht="12" customHeight="1">
      <c r="A466" s="116"/>
      <c r="B466" s="116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  <c r="AA466" s="116"/>
      <c r="AB466" s="116"/>
      <c r="AC466" s="116"/>
      <c r="AD466" s="116"/>
      <c r="AE466" s="168"/>
      <c r="AF466" s="168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116"/>
      <c r="AQ466" s="116"/>
      <c r="AR466" s="116"/>
      <c r="AS466" s="116"/>
      <c r="AT466" s="116"/>
      <c r="AU466" s="116"/>
      <c r="AV466" s="116"/>
      <c r="AW466" s="116"/>
      <c r="AX466" s="116"/>
      <c r="AY466" s="116"/>
      <c r="AZ466" s="116"/>
    </row>
    <row r="467" spans="1:52" ht="12" customHeight="1">
      <c r="A467" s="116"/>
      <c r="B467" s="116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16"/>
      <c r="AB467" s="116"/>
      <c r="AC467" s="116"/>
      <c r="AD467" s="116"/>
      <c r="AE467" s="168"/>
      <c r="AF467" s="168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116"/>
      <c r="AQ467" s="116"/>
      <c r="AR467" s="116"/>
      <c r="AS467" s="116"/>
      <c r="AT467" s="116"/>
      <c r="AU467" s="116"/>
      <c r="AV467" s="116"/>
      <c r="AW467" s="116"/>
      <c r="AX467" s="116"/>
      <c r="AY467" s="116"/>
      <c r="AZ467" s="116"/>
    </row>
    <row r="468" spans="1:52" ht="12" customHeight="1">
      <c r="A468" s="116"/>
      <c r="B468" s="116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16"/>
      <c r="AB468" s="116"/>
      <c r="AC468" s="116"/>
      <c r="AD468" s="116"/>
      <c r="AE468" s="168"/>
      <c r="AF468" s="168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116"/>
      <c r="AQ468" s="116"/>
      <c r="AR468" s="116"/>
      <c r="AS468" s="116"/>
      <c r="AT468" s="116"/>
      <c r="AU468" s="116"/>
      <c r="AV468" s="116"/>
      <c r="AW468" s="116"/>
      <c r="AX468" s="116"/>
      <c r="AY468" s="116"/>
      <c r="AZ468" s="116"/>
    </row>
    <row r="469" spans="1:52" ht="12" customHeight="1">
      <c r="A469" s="116"/>
      <c r="B469" s="116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16"/>
      <c r="AB469" s="116"/>
      <c r="AC469" s="116"/>
      <c r="AD469" s="116"/>
      <c r="AE469" s="168"/>
      <c r="AF469" s="168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116"/>
      <c r="AQ469" s="116"/>
      <c r="AR469" s="116"/>
      <c r="AS469" s="116"/>
      <c r="AT469" s="116"/>
      <c r="AU469" s="116"/>
      <c r="AV469" s="116"/>
      <c r="AW469" s="116"/>
      <c r="AX469" s="116"/>
      <c r="AY469" s="116"/>
      <c r="AZ469" s="116"/>
    </row>
    <row r="470" spans="1:52" ht="12" customHeight="1">
      <c r="A470" s="116"/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16"/>
      <c r="AB470" s="116"/>
      <c r="AC470" s="116"/>
      <c r="AD470" s="116"/>
      <c r="AE470" s="168"/>
      <c r="AF470" s="168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116"/>
      <c r="AQ470" s="116"/>
      <c r="AR470" s="116"/>
      <c r="AS470" s="116"/>
      <c r="AT470" s="116"/>
      <c r="AU470" s="116"/>
      <c r="AV470" s="116"/>
      <c r="AW470" s="116"/>
      <c r="AX470" s="116"/>
      <c r="AY470" s="116"/>
      <c r="AZ470" s="116"/>
    </row>
    <row r="471" spans="1:52" ht="12" customHeight="1">
      <c r="A471" s="116"/>
      <c r="B471" s="116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  <c r="AA471" s="116"/>
      <c r="AB471" s="116"/>
      <c r="AC471" s="116"/>
      <c r="AD471" s="116"/>
      <c r="AE471" s="168"/>
      <c r="AF471" s="168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116"/>
      <c r="AQ471" s="116"/>
      <c r="AR471" s="116"/>
      <c r="AS471" s="116"/>
      <c r="AT471" s="116"/>
      <c r="AU471" s="116"/>
      <c r="AV471" s="116"/>
      <c r="AW471" s="116"/>
      <c r="AX471" s="116"/>
      <c r="AY471" s="116"/>
      <c r="AZ471" s="116"/>
    </row>
    <row r="472" spans="1:52" ht="12" customHeight="1">
      <c r="A472" s="116"/>
      <c r="B472" s="116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  <c r="AA472" s="116"/>
      <c r="AB472" s="116"/>
      <c r="AC472" s="116"/>
      <c r="AD472" s="116"/>
      <c r="AE472" s="168"/>
      <c r="AF472" s="168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116"/>
      <c r="AQ472" s="116"/>
      <c r="AR472" s="116"/>
      <c r="AS472" s="116"/>
      <c r="AT472" s="116"/>
      <c r="AU472" s="116"/>
      <c r="AV472" s="116"/>
      <c r="AW472" s="116"/>
      <c r="AX472" s="116"/>
      <c r="AY472" s="116"/>
      <c r="AZ472" s="116"/>
    </row>
    <row r="473" spans="1:52" ht="12" customHeight="1">
      <c r="A473" s="116"/>
      <c r="B473" s="116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  <c r="AA473" s="116"/>
      <c r="AB473" s="116"/>
      <c r="AC473" s="116"/>
      <c r="AD473" s="116"/>
      <c r="AE473" s="168"/>
      <c r="AF473" s="168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116"/>
      <c r="AQ473" s="116"/>
      <c r="AR473" s="116"/>
      <c r="AS473" s="116"/>
      <c r="AT473" s="116"/>
      <c r="AU473" s="116"/>
      <c r="AV473" s="116"/>
      <c r="AW473" s="116"/>
      <c r="AX473" s="116"/>
      <c r="AY473" s="116"/>
      <c r="AZ473" s="116"/>
    </row>
    <row r="474" spans="1:52" ht="12" customHeight="1">
      <c r="A474" s="116"/>
      <c r="B474" s="116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  <c r="AA474" s="116"/>
      <c r="AB474" s="116"/>
      <c r="AC474" s="116"/>
      <c r="AD474" s="116"/>
      <c r="AE474" s="168"/>
      <c r="AF474" s="168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116"/>
      <c r="AQ474" s="116"/>
      <c r="AR474" s="116"/>
      <c r="AS474" s="116"/>
      <c r="AT474" s="116"/>
      <c r="AU474" s="116"/>
      <c r="AV474" s="116"/>
      <c r="AW474" s="116"/>
      <c r="AX474" s="116"/>
      <c r="AY474" s="116"/>
      <c r="AZ474" s="116"/>
    </row>
    <row r="475" spans="1:52" ht="12" customHeight="1">
      <c r="A475" s="116"/>
      <c r="B475" s="116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  <c r="AA475" s="116"/>
      <c r="AB475" s="116"/>
      <c r="AC475" s="116"/>
      <c r="AD475" s="116"/>
      <c r="AE475" s="168"/>
      <c r="AF475" s="168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116"/>
      <c r="AQ475" s="116"/>
      <c r="AR475" s="116"/>
      <c r="AS475" s="116"/>
      <c r="AT475" s="116"/>
      <c r="AU475" s="116"/>
      <c r="AV475" s="116"/>
      <c r="AW475" s="116"/>
      <c r="AX475" s="116"/>
      <c r="AY475" s="116"/>
      <c r="AZ475" s="116"/>
    </row>
    <row r="476" spans="1:52" ht="12" customHeight="1">
      <c r="A476" s="116"/>
      <c r="B476" s="116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  <c r="AA476" s="116"/>
      <c r="AB476" s="116"/>
      <c r="AC476" s="116"/>
      <c r="AD476" s="116"/>
      <c r="AE476" s="168"/>
      <c r="AF476" s="168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116"/>
      <c r="AQ476" s="116"/>
      <c r="AR476" s="116"/>
      <c r="AS476" s="116"/>
      <c r="AT476" s="116"/>
      <c r="AU476" s="116"/>
      <c r="AV476" s="116"/>
      <c r="AW476" s="116"/>
      <c r="AX476" s="116"/>
      <c r="AY476" s="116"/>
      <c r="AZ476" s="116"/>
    </row>
    <row r="477" spans="1:52" ht="12" customHeight="1">
      <c r="A477" s="116"/>
      <c r="B477" s="116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  <c r="AA477" s="116"/>
      <c r="AB477" s="116"/>
      <c r="AC477" s="116"/>
      <c r="AD477" s="116"/>
      <c r="AE477" s="168"/>
      <c r="AF477" s="168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116"/>
      <c r="AQ477" s="116"/>
      <c r="AR477" s="116"/>
      <c r="AS477" s="116"/>
      <c r="AT477" s="116"/>
      <c r="AU477" s="116"/>
      <c r="AV477" s="116"/>
      <c r="AW477" s="116"/>
      <c r="AX477" s="116"/>
      <c r="AY477" s="116"/>
      <c r="AZ477" s="116"/>
    </row>
    <row r="478" spans="1:52" ht="12" customHeight="1">
      <c r="A478" s="11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  <c r="AA478" s="116"/>
      <c r="AB478" s="116"/>
      <c r="AC478" s="116"/>
      <c r="AD478" s="116"/>
      <c r="AE478" s="168"/>
      <c r="AF478" s="168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116"/>
      <c r="AQ478" s="116"/>
      <c r="AR478" s="116"/>
      <c r="AS478" s="116"/>
      <c r="AT478" s="116"/>
      <c r="AU478" s="116"/>
      <c r="AV478" s="116"/>
      <c r="AW478" s="116"/>
      <c r="AX478" s="116"/>
      <c r="AY478" s="116"/>
      <c r="AZ478" s="116"/>
    </row>
    <row r="479" spans="1:52" ht="12" customHeight="1">
      <c r="A479" s="116"/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  <c r="AA479" s="116"/>
      <c r="AB479" s="116"/>
      <c r="AC479" s="116"/>
      <c r="AD479" s="116"/>
      <c r="AE479" s="168"/>
      <c r="AF479" s="168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116"/>
      <c r="AQ479" s="116"/>
      <c r="AR479" s="116"/>
      <c r="AS479" s="116"/>
      <c r="AT479" s="116"/>
      <c r="AU479" s="116"/>
      <c r="AV479" s="116"/>
      <c r="AW479" s="116"/>
      <c r="AX479" s="116"/>
      <c r="AY479" s="116"/>
      <c r="AZ479" s="116"/>
    </row>
    <row r="480" spans="1:52" ht="12" customHeight="1">
      <c r="A480" s="116"/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  <c r="AA480" s="116"/>
      <c r="AB480" s="116"/>
      <c r="AC480" s="116"/>
      <c r="AD480" s="116"/>
      <c r="AE480" s="168"/>
      <c r="AF480" s="168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116"/>
      <c r="AQ480" s="116"/>
      <c r="AR480" s="116"/>
      <c r="AS480" s="116"/>
      <c r="AT480" s="116"/>
      <c r="AU480" s="116"/>
      <c r="AV480" s="116"/>
      <c r="AW480" s="116"/>
      <c r="AX480" s="116"/>
      <c r="AY480" s="116"/>
      <c r="AZ480" s="116"/>
    </row>
    <row r="481" spans="1:52" ht="12" customHeight="1">
      <c r="A481" s="116"/>
      <c r="B481" s="116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  <c r="AA481" s="116"/>
      <c r="AB481" s="116"/>
      <c r="AC481" s="116"/>
      <c r="AD481" s="116"/>
      <c r="AE481" s="168"/>
      <c r="AF481" s="168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116"/>
      <c r="AQ481" s="116"/>
      <c r="AR481" s="116"/>
      <c r="AS481" s="116"/>
      <c r="AT481" s="116"/>
      <c r="AU481" s="116"/>
      <c r="AV481" s="116"/>
      <c r="AW481" s="116"/>
      <c r="AX481" s="116"/>
      <c r="AY481" s="116"/>
      <c r="AZ481" s="116"/>
    </row>
    <row r="482" spans="1:52" ht="12" customHeight="1">
      <c r="A482" s="116"/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  <c r="AA482" s="116"/>
      <c r="AB482" s="116"/>
      <c r="AC482" s="116"/>
      <c r="AD482" s="116"/>
      <c r="AE482" s="168"/>
      <c r="AF482" s="168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116"/>
      <c r="AQ482" s="116"/>
      <c r="AR482" s="116"/>
      <c r="AS482" s="116"/>
      <c r="AT482" s="116"/>
      <c r="AU482" s="116"/>
      <c r="AV482" s="116"/>
      <c r="AW482" s="116"/>
      <c r="AX482" s="116"/>
      <c r="AY482" s="116"/>
      <c r="AZ482" s="116"/>
    </row>
    <row r="483" spans="1:52" ht="12" customHeight="1">
      <c r="A483" s="116"/>
      <c r="B483" s="116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  <c r="AA483" s="116"/>
      <c r="AB483" s="116"/>
      <c r="AC483" s="116"/>
      <c r="AD483" s="116"/>
      <c r="AE483" s="168"/>
      <c r="AF483" s="168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116"/>
      <c r="AQ483" s="116"/>
      <c r="AR483" s="116"/>
      <c r="AS483" s="116"/>
      <c r="AT483" s="116"/>
      <c r="AU483" s="116"/>
      <c r="AV483" s="116"/>
      <c r="AW483" s="116"/>
      <c r="AX483" s="116"/>
      <c r="AY483" s="116"/>
      <c r="AZ483" s="116"/>
    </row>
    <row r="484" spans="1:52" ht="12" customHeight="1">
      <c r="A484" s="116"/>
      <c r="B484" s="116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  <c r="AA484" s="116"/>
      <c r="AB484" s="116"/>
      <c r="AC484" s="116"/>
      <c r="AD484" s="116"/>
      <c r="AE484" s="168"/>
      <c r="AF484" s="168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116"/>
      <c r="AQ484" s="116"/>
      <c r="AR484" s="116"/>
      <c r="AS484" s="116"/>
      <c r="AT484" s="116"/>
      <c r="AU484" s="116"/>
      <c r="AV484" s="116"/>
      <c r="AW484" s="116"/>
      <c r="AX484" s="116"/>
      <c r="AY484" s="116"/>
      <c r="AZ484" s="116"/>
    </row>
    <row r="485" spans="1:52" ht="12" customHeight="1">
      <c r="A485" s="116"/>
      <c r="B485" s="116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  <c r="AA485" s="116"/>
      <c r="AB485" s="116"/>
      <c r="AC485" s="116"/>
      <c r="AD485" s="116"/>
      <c r="AE485" s="168"/>
      <c r="AF485" s="168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116"/>
      <c r="AQ485" s="116"/>
      <c r="AR485" s="116"/>
      <c r="AS485" s="116"/>
      <c r="AT485" s="116"/>
      <c r="AU485" s="116"/>
      <c r="AV485" s="116"/>
      <c r="AW485" s="116"/>
      <c r="AX485" s="116"/>
      <c r="AY485" s="116"/>
      <c r="AZ485" s="116"/>
    </row>
    <row r="486" spans="1:52" ht="12" customHeight="1">
      <c r="A486" s="116"/>
      <c r="B486" s="116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  <c r="AA486" s="116"/>
      <c r="AB486" s="116"/>
      <c r="AC486" s="116"/>
      <c r="AD486" s="116"/>
      <c r="AE486" s="168"/>
      <c r="AF486" s="168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116"/>
      <c r="AQ486" s="116"/>
      <c r="AR486" s="116"/>
      <c r="AS486" s="116"/>
      <c r="AT486" s="116"/>
      <c r="AU486" s="116"/>
      <c r="AV486" s="116"/>
      <c r="AW486" s="116"/>
      <c r="AX486" s="116"/>
      <c r="AY486" s="116"/>
      <c r="AZ486" s="116"/>
    </row>
    <row r="487" spans="1:52" ht="12" customHeight="1">
      <c r="A487" s="116"/>
      <c r="B487" s="116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  <c r="AA487" s="116"/>
      <c r="AB487" s="116"/>
      <c r="AC487" s="116"/>
      <c r="AD487" s="116"/>
      <c r="AE487" s="168"/>
      <c r="AF487" s="168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116"/>
      <c r="AQ487" s="116"/>
      <c r="AR487" s="116"/>
      <c r="AS487" s="116"/>
      <c r="AT487" s="116"/>
      <c r="AU487" s="116"/>
      <c r="AV487" s="116"/>
      <c r="AW487" s="116"/>
      <c r="AX487" s="116"/>
      <c r="AY487" s="116"/>
      <c r="AZ487" s="116"/>
    </row>
    <row r="488" spans="1:52" ht="12" customHeight="1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  <c r="AA488" s="116"/>
      <c r="AB488" s="116"/>
      <c r="AC488" s="116"/>
      <c r="AD488" s="116"/>
      <c r="AE488" s="168"/>
      <c r="AF488" s="168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116"/>
      <c r="AQ488" s="116"/>
      <c r="AR488" s="116"/>
      <c r="AS488" s="116"/>
      <c r="AT488" s="116"/>
      <c r="AU488" s="116"/>
      <c r="AV488" s="116"/>
      <c r="AW488" s="116"/>
      <c r="AX488" s="116"/>
      <c r="AY488" s="116"/>
      <c r="AZ488" s="116"/>
    </row>
    <row r="489" spans="1:52" ht="12" customHeight="1">
      <c r="A489" s="116"/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  <c r="AA489" s="116"/>
      <c r="AB489" s="116"/>
      <c r="AC489" s="116"/>
      <c r="AD489" s="116"/>
      <c r="AE489" s="168"/>
      <c r="AF489" s="168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116"/>
      <c r="AQ489" s="116"/>
      <c r="AR489" s="116"/>
      <c r="AS489" s="116"/>
      <c r="AT489" s="116"/>
      <c r="AU489" s="116"/>
      <c r="AV489" s="116"/>
      <c r="AW489" s="116"/>
      <c r="AX489" s="116"/>
      <c r="AY489" s="116"/>
      <c r="AZ489" s="116"/>
    </row>
    <row r="490" spans="1:52" ht="12" customHeight="1">
      <c r="A490" s="116"/>
      <c r="B490" s="116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  <c r="AA490" s="116"/>
      <c r="AB490" s="116"/>
      <c r="AC490" s="116"/>
      <c r="AD490" s="116"/>
      <c r="AE490" s="168"/>
      <c r="AF490" s="168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116"/>
      <c r="AQ490" s="116"/>
      <c r="AR490" s="116"/>
      <c r="AS490" s="116"/>
      <c r="AT490" s="116"/>
      <c r="AU490" s="116"/>
      <c r="AV490" s="116"/>
      <c r="AW490" s="116"/>
      <c r="AX490" s="116"/>
      <c r="AY490" s="116"/>
      <c r="AZ490" s="116"/>
    </row>
    <row r="491" spans="1:52" ht="12" customHeight="1">
      <c r="A491" s="116"/>
      <c r="B491" s="116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  <c r="AA491" s="116"/>
      <c r="AB491" s="116"/>
      <c r="AC491" s="116"/>
      <c r="AD491" s="116"/>
      <c r="AE491" s="168"/>
      <c r="AF491" s="168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116"/>
      <c r="AQ491" s="116"/>
      <c r="AR491" s="116"/>
      <c r="AS491" s="116"/>
      <c r="AT491" s="116"/>
      <c r="AU491" s="116"/>
      <c r="AV491" s="116"/>
      <c r="AW491" s="116"/>
      <c r="AX491" s="116"/>
      <c r="AY491" s="116"/>
      <c r="AZ491" s="116"/>
    </row>
    <row r="492" spans="1:52" ht="12" customHeight="1">
      <c r="A492" s="116"/>
      <c r="B492" s="116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  <c r="AA492" s="116"/>
      <c r="AB492" s="116"/>
      <c r="AC492" s="116"/>
      <c r="AD492" s="116"/>
      <c r="AE492" s="168"/>
      <c r="AF492" s="168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116"/>
      <c r="AQ492" s="116"/>
      <c r="AR492" s="116"/>
      <c r="AS492" s="116"/>
      <c r="AT492" s="116"/>
      <c r="AU492" s="116"/>
      <c r="AV492" s="116"/>
      <c r="AW492" s="116"/>
      <c r="AX492" s="116"/>
      <c r="AY492" s="116"/>
      <c r="AZ492" s="116"/>
    </row>
    <row r="493" spans="1:52" ht="12" customHeight="1">
      <c r="A493" s="116"/>
      <c r="B493" s="116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  <c r="AA493" s="116"/>
      <c r="AB493" s="116"/>
      <c r="AC493" s="116"/>
      <c r="AD493" s="116"/>
      <c r="AE493" s="168"/>
      <c r="AF493" s="168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116"/>
      <c r="AQ493" s="116"/>
      <c r="AR493" s="116"/>
      <c r="AS493" s="116"/>
      <c r="AT493" s="116"/>
      <c r="AU493" s="116"/>
      <c r="AV493" s="116"/>
      <c r="AW493" s="116"/>
      <c r="AX493" s="116"/>
      <c r="AY493" s="116"/>
      <c r="AZ493" s="116"/>
    </row>
    <row r="494" spans="1:52" ht="12" customHeight="1">
      <c r="A494" s="116"/>
      <c r="B494" s="116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  <c r="AA494" s="116"/>
      <c r="AB494" s="116"/>
      <c r="AC494" s="116"/>
      <c r="AD494" s="116"/>
      <c r="AE494" s="168"/>
      <c r="AF494" s="168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116"/>
      <c r="AQ494" s="116"/>
      <c r="AR494" s="116"/>
      <c r="AS494" s="116"/>
      <c r="AT494" s="116"/>
      <c r="AU494" s="116"/>
      <c r="AV494" s="116"/>
      <c r="AW494" s="116"/>
      <c r="AX494" s="116"/>
      <c r="AY494" s="116"/>
      <c r="AZ494" s="116"/>
    </row>
    <row r="495" spans="1:52" ht="12" customHeight="1">
      <c r="A495" s="116"/>
      <c r="B495" s="116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  <c r="AA495" s="116"/>
      <c r="AB495" s="116"/>
      <c r="AC495" s="116"/>
      <c r="AD495" s="116"/>
      <c r="AE495" s="168"/>
      <c r="AF495" s="168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116"/>
      <c r="AQ495" s="116"/>
      <c r="AR495" s="116"/>
      <c r="AS495" s="116"/>
      <c r="AT495" s="116"/>
      <c r="AU495" s="116"/>
      <c r="AV495" s="116"/>
      <c r="AW495" s="116"/>
      <c r="AX495" s="116"/>
      <c r="AY495" s="116"/>
      <c r="AZ495" s="116"/>
    </row>
    <row r="496" spans="1:52" ht="12" customHeight="1">
      <c r="A496" s="116"/>
      <c r="B496" s="116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  <c r="AA496" s="116"/>
      <c r="AB496" s="116"/>
      <c r="AC496" s="116"/>
      <c r="AD496" s="116"/>
      <c r="AE496" s="168"/>
      <c r="AF496" s="168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116"/>
      <c r="AQ496" s="116"/>
      <c r="AR496" s="116"/>
      <c r="AS496" s="116"/>
      <c r="AT496" s="116"/>
      <c r="AU496" s="116"/>
      <c r="AV496" s="116"/>
      <c r="AW496" s="116"/>
      <c r="AX496" s="116"/>
      <c r="AY496" s="116"/>
      <c r="AZ496" s="116"/>
    </row>
    <row r="497" spans="1:52" ht="12" customHeight="1">
      <c r="A497" s="116"/>
      <c r="B497" s="116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  <c r="AA497" s="116"/>
      <c r="AB497" s="116"/>
      <c r="AC497" s="116"/>
      <c r="AD497" s="116"/>
      <c r="AE497" s="168"/>
      <c r="AF497" s="168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116"/>
      <c r="AQ497" s="116"/>
      <c r="AR497" s="116"/>
      <c r="AS497" s="116"/>
      <c r="AT497" s="116"/>
      <c r="AU497" s="116"/>
      <c r="AV497" s="116"/>
      <c r="AW497" s="116"/>
      <c r="AX497" s="116"/>
      <c r="AY497" s="116"/>
      <c r="AZ497" s="116"/>
    </row>
    <row r="498" spans="1:52" ht="12" customHeight="1">
      <c r="A498" s="116"/>
      <c r="B498" s="116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  <c r="AA498" s="116"/>
      <c r="AB498" s="116"/>
      <c r="AC498" s="116"/>
      <c r="AD498" s="116"/>
      <c r="AE498" s="168"/>
      <c r="AF498" s="168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116"/>
      <c r="AQ498" s="116"/>
      <c r="AR498" s="116"/>
      <c r="AS498" s="116"/>
      <c r="AT498" s="116"/>
      <c r="AU498" s="116"/>
      <c r="AV498" s="116"/>
      <c r="AW498" s="116"/>
      <c r="AX498" s="116"/>
      <c r="AY498" s="116"/>
      <c r="AZ498" s="116"/>
    </row>
    <row r="499" spans="1:52" ht="12" customHeight="1">
      <c r="A499" s="116"/>
      <c r="B499" s="116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  <c r="AA499" s="116"/>
      <c r="AB499" s="116"/>
      <c r="AC499" s="116"/>
      <c r="AD499" s="116"/>
      <c r="AE499" s="168"/>
      <c r="AF499" s="168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116"/>
      <c r="AQ499" s="116"/>
      <c r="AR499" s="116"/>
      <c r="AS499" s="116"/>
      <c r="AT499" s="116"/>
      <c r="AU499" s="116"/>
      <c r="AV499" s="116"/>
      <c r="AW499" s="116"/>
      <c r="AX499" s="116"/>
      <c r="AY499" s="116"/>
      <c r="AZ499" s="116"/>
    </row>
    <row r="500" spans="1:52" ht="12" customHeight="1">
      <c r="A500" s="116"/>
      <c r="B500" s="116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  <c r="AA500" s="116"/>
      <c r="AB500" s="116"/>
      <c r="AC500" s="116"/>
      <c r="AD500" s="116"/>
      <c r="AE500" s="168"/>
      <c r="AF500" s="168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116"/>
      <c r="AQ500" s="116"/>
      <c r="AR500" s="116"/>
      <c r="AS500" s="116"/>
      <c r="AT500" s="116"/>
      <c r="AU500" s="116"/>
      <c r="AV500" s="116"/>
      <c r="AW500" s="116"/>
      <c r="AX500" s="116"/>
      <c r="AY500" s="116"/>
      <c r="AZ500" s="116"/>
    </row>
    <row r="501" spans="1:52" ht="12" customHeight="1">
      <c r="A501" s="116"/>
      <c r="B501" s="116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  <c r="AA501" s="116"/>
      <c r="AB501" s="116"/>
      <c r="AC501" s="116"/>
      <c r="AD501" s="116"/>
      <c r="AE501" s="168"/>
      <c r="AF501" s="168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116"/>
      <c r="AQ501" s="116"/>
      <c r="AR501" s="116"/>
      <c r="AS501" s="116"/>
      <c r="AT501" s="116"/>
      <c r="AU501" s="116"/>
      <c r="AV501" s="116"/>
      <c r="AW501" s="116"/>
      <c r="AX501" s="116"/>
      <c r="AY501" s="116"/>
      <c r="AZ501" s="116"/>
    </row>
    <row r="502" spans="1:52" ht="12" customHeight="1">
      <c r="A502" s="116"/>
      <c r="B502" s="116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  <c r="AA502" s="116"/>
      <c r="AB502" s="116"/>
      <c r="AC502" s="116"/>
      <c r="AD502" s="116"/>
      <c r="AE502" s="168"/>
      <c r="AF502" s="168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116"/>
      <c r="AQ502" s="116"/>
      <c r="AR502" s="116"/>
      <c r="AS502" s="116"/>
      <c r="AT502" s="116"/>
      <c r="AU502" s="116"/>
      <c r="AV502" s="116"/>
      <c r="AW502" s="116"/>
      <c r="AX502" s="116"/>
      <c r="AY502" s="116"/>
      <c r="AZ502" s="116"/>
    </row>
    <row r="503" spans="1:52" ht="12" customHeight="1">
      <c r="A503" s="116"/>
      <c r="B503" s="116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16"/>
      <c r="AB503" s="116"/>
      <c r="AC503" s="116"/>
      <c r="AD503" s="116"/>
      <c r="AE503" s="168"/>
      <c r="AF503" s="168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116"/>
      <c r="AQ503" s="116"/>
      <c r="AR503" s="116"/>
      <c r="AS503" s="116"/>
      <c r="AT503" s="116"/>
      <c r="AU503" s="116"/>
      <c r="AV503" s="116"/>
      <c r="AW503" s="116"/>
      <c r="AX503" s="116"/>
      <c r="AY503" s="116"/>
      <c r="AZ503" s="116"/>
    </row>
    <row r="504" spans="1:52" ht="12" customHeight="1">
      <c r="A504" s="116"/>
      <c r="B504" s="116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  <c r="AA504" s="116"/>
      <c r="AB504" s="116"/>
      <c r="AC504" s="116"/>
      <c r="AD504" s="116"/>
      <c r="AE504" s="168"/>
      <c r="AF504" s="168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116"/>
      <c r="AQ504" s="116"/>
      <c r="AR504" s="116"/>
      <c r="AS504" s="116"/>
      <c r="AT504" s="116"/>
      <c r="AU504" s="116"/>
      <c r="AV504" s="116"/>
      <c r="AW504" s="116"/>
      <c r="AX504" s="116"/>
      <c r="AY504" s="116"/>
      <c r="AZ504" s="116"/>
    </row>
    <row r="505" spans="1:52" ht="12" customHeight="1">
      <c r="A505" s="116"/>
      <c r="B505" s="116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  <c r="AA505" s="116"/>
      <c r="AB505" s="116"/>
      <c r="AC505" s="116"/>
      <c r="AD505" s="116"/>
      <c r="AE505" s="168"/>
      <c r="AF505" s="168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116"/>
      <c r="AQ505" s="116"/>
      <c r="AR505" s="116"/>
      <c r="AS505" s="116"/>
      <c r="AT505" s="116"/>
      <c r="AU505" s="116"/>
      <c r="AV505" s="116"/>
      <c r="AW505" s="116"/>
      <c r="AX505" s="116"/>
      <c r="AY505" s="116"/>
      <c r="AZ505" s="116"/>
    </row>
    <row r="506" spans="1:52" ht="12" customHeight="1">
      <c r="A506" s="116"/>
      <c r="B506" s="116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  <c r="AA506" s="116"/>
      <c r="AB506" s="116"/>
      <c r="AC506" s="116"/>
      <c r="AD506" s="116"/>
      <c r="AE506" s="168"/>
      <c r="AF506" s="168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116"/>
      <c r="AQ506" s="116"/>
      <c r="AR506" s="116"/>
      <c r="AS506" s="116"/>
      <c r="AT506" s="116"/>
      <c r="AU506" s="116"/>
      <c r="AV506" s="116"/>
      <c r="AW506" s="116"/>
      <c r="AX506" s="116"/>
      <c r="AY506" s="116"/>
      <c r="AZ506" s="116"/>
    </row>
    <row r="507" spans="1:52" ht="12" customHeight="1">
      <c r="A507" s="116"/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  <c r="AA507" s="116"/>
      <c r="AB507" s="116"/>
      <c r="AC507" s="116"/>
      <c r="AD507" s="116"/>
      <c r="AE507" s="168"/>
      <c r="AF507" s="168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116"/>
      <c r="AQ507" s="116"/>
      <c r="AR507" s="116"/>
      <c r="AS507" s="116"/>
      <c r="AT507" s="116"/>
      <c r="AU507" s="116"/>
      <c r="AV507" s="116"/>
      <c r="AW507" s="116"/>
      <c r="AX507" s="116"/>
      <c r="AY507" s="116"/>
      <c r="AZ507" s="116"/>
    </row>
    <row r="508" spans="1:52" ht="12" customHeight="1">
      <c r="A508" s="116"/>
      <c r="B508" s="116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  <c r="AA508" s="116"/>
      <c r="AB508" s="116"/>
      <c r="AC508" s="116"/>
      <c r="AD508" s="116"/>
      <c r="AE508" s="168"/>
      <c r="AF508" s="168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116"/>
      <c r="AQ508" s="116"/>
      <c r="AR508" s="116"/>
      <c r="AS508" s="116"/>
      <c r="AT508" s="116"/>
      <c r="AU508" s="116"/>
      <c r="AV508" s="116"/>
      <c r="AW508" s="116"/>
      <c r="AX508" s="116"/>
      <c r="AY508" s="116"/>
      <c r="AZ508" s="116"/>
    </row>
    <row r="509" spans="1:52" ht="12" customHeight="1">
      <c r="A509" s="116"/>
      <c r="B509" s="116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  <c r="AA509" s="116"/>
      <c r="AB509" s="116"/>
      <c r="AC509" s="116"/>
      <c r="AD509" s="116"/>
      <c r="AE509" s="168"/>
      <c r="AF509" s="168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116"/>
      <c r="AQ509" s="116"/>
      <c r="AR509" s="116"/>
      <c r="AS509" s="116"/>
      <c r="AT509" s="116"/>
      <c r="AU509" s="116"/>
      <c r="AV509" s="116"/>
      <c r="AW509" s="116"/>
      <c r="AX509" s="116"/>
      <c r="AY509" s="116"/>
      <c r="AZ509" s="116"/>
    </row>
    <row r="510" spans="1:52" ht="12" customHeight="1">
      <c r="A510" s="116"/>
      <c r="B510" s="116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  <c r="AA510" s="116"/>
      <c r="AB510" s="116"/>
      <c r="AC510" s="116"/>
      <c r="AD510" s="116"/>
      <c r="AE510" s="168"/>
      <c r="AF510" s="168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116"/>
      <c r="AQ510" s="116"/>
      <c r="AR510" s="116"/>
      <c r="AS510" s="116"/>
      <c r="AT510" s="116"/>
      <c r="AU510" s="116"/>
      <c r="AV510" s="116"/>
      <c r="AW510" s="116"/>
      <c r="AX510" s="116"/>
      <c r="AY510" s="116"/>
      <c r="AZ510" s="116"/>
    </row>
    <row r="511" spans="1:52" ht="12" customHeight="1">
      <c r="A511" s="116"/>
      <c r="B511" s="116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  <c r="AA511" s="116"/>
      <c r="AB511" s="116"/>
      <c r="AC511" s="116"/>
      <c r="AD511" s="116"/>
      <c r="AE511" s="168"/>
      <c r="AF511" s="168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116"/>
      <c r="AQ511" s="116"/>
      <c r="AR511" s="116"/>
      <c r="AS511" s="116"/>
      <c r="AT511" s="116"/>
      <c r="AU511" s="116"/>
      <c r="AV511" s="116"/>
      <c r="AW511" s="116"/>
      <c r="AX511" s="116"/>
      <c r="AY511" s="116"/>
      <c r="AZ511" s="116"/>
    </row>
    <row r="512" spans="1:52" ht="12" customHeight="1">
      <c r="A512" s="11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16"/>
      <c r="AB512" s="116"/>
      <c r="AC512" s="116"/>
      <c r="AD512" s="116"/>
      <c r="AE512" s="168"/>
      <c r="AF512" s="168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116"/>
      <c r="AQ512" s="116"/>
      <c r="AR512" s="116"/>
      <c r="AS512" s="116"/>
      <c r="AT512" s="116"/>
      <c r="AU512" s="116"/>
      <c r="AV512" s="116"/>
      <c r="AW512" s="116"/>
      <c r="AX512" s="116"/>
      <c r="AY512" s="116"/>
      <c r="AZ512" s="116"/>
    </row>
    <row r="513" spans="1:52" ht="12" customHeight="1">
      <c r="A513" s="116"/>
      <c r="B513" s="116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  <c r="AA513" s="116"/>
      <c r="AB513" s="116"/>
      <c r="AC513" s="116"/>
      <c r="AD513" s="116"/>
      <c r="AE513" s="168"/>
      <c r="AF513" s="168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116"/>
      <c r="AQ513" s="116"/>
      <c r="AR513" s="116"/>
      <c r="AS513" s="116"/>
      <c r="AT513" s="116"/>
      <c r="AU513" s="116"/>
      <c r="AV513" s="116"/>
      <c r="AW513" s="116"/>
      <c r="AX513" s="116"/>
      <c r="AY513" s="116"/>
      <c r="AZ513" s="116"/>
    </row>
    <row r="514" spans="1:52" ht="12" customHeight="1">
      <c r="A514" s="116"/>
      <c r="B514" s="116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  <c r="AA514" s="116"/>
      <c r="AB514" s="116"/>
      <c r="AC514" s="116"/>
      <c r="AD514" s="116"/>
      <c r="AE514" s="168"/>
      <c r="AF514" s="168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116"/>
      <c r="AQ514" s="116"/>
      <c r="AR514" s="116"/>
      <c r="AS514" s="116"/>
      <c r="AT514" s="116"/>
      <c r="AU514" s="116"/>
      <c r="AV514" s="116"/>
      <c r="AW514" s="116"/>
      <c r="AX514" s="116"/>
      <c r="AY514" s="116"/>
      <c r="AZ514" s="116"/>
    </row>
    <row r="515" spans="1:52" ht="12" customHeight="1">
      <c r="A515" s="116"/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  <c r="AA515" s="116"/>
      <c r="AB515" s="116"/>
      <c r="AC515" s="116"/>
      <c r="AD515" s="116"/>
      <c r="AE515" s="168"/>
      <c r="AF515" s="168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116"/>
      <c r="AQ515" s="116"/>
      <c r="AR515" s="116"/>
      <c r="AS515" s="116"/>
      <c r="AT515" s="116"/>
      <c r="AU515" s="116"/>
      <c r="AV515" s="116"/>
      <c r="AW515" s="116"/>
      <c r="AX515" s="116"/>
      <c r="AY515" s="116"/>
      <c r="AZ515" s="116"/>
    </row>
    <row r="516" spans="1:52" ht="12" customHeight="1">
      <c r="A516" s="116"/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  <c r="AA516" s="116"/>
      <c r="AB516" s="116"/>
      <c r="AC516" s="116"/>
      <c r="AD516" s="116"/>
      <c r="AE516" s="168"/>
      <c r="AF516" s="168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116"/>
      <c r="AQ516" s="116"/>
      <c r="AR516" s="116"/>
      <c r="AS516" s="116"/>
      <c r="AT516" s="116"/>
      <c r="AU516" s="116"/>
      <c r="AV516" s="116"/>
      <c r="AW516" s="116"/>
      <c r="AX516" s="116"/>
      <c r="AY516" s="116"/>
      <c r="AZ516" s="116"/>
    </row>
    <row r="517" spans="1:52" ht="12" customHeight="1">
      <c r="A517" s="116"/>
      <c r="B517" s="116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  <c r="AA517" s="116"/>
      <c r="AB517" s="116"/>
      <c r="AC517" s="116"/>
      <c r="AD517" s="116"/>
      <c r="AE517" s="168"/>
      <c r="AF517" s="168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116"/>
      <c r="AQ517" s="116"/>
      <c r="AR517" s="116"/>
      <c r="AS517" s="116"/>
      <c r="AT517" s="116"/>
      <c r="AU517" s="116"/>
      <c r="AV517" s="116"/>
      <c r="AW517" s="116"/>
      <c r="AX517" s="116"/>
      <c r="AY517" s="116"/>
      <c r="AZ517" s="116"/>
    </row>
    <row r="518" spans="1:52" ht="12" customHeight="1">
      <c r="A518" s="116"/>
      <c r="B518" s="116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  <c r="AA518" s="116"/>
      <c r="AB518" s="116"/>
      <c r="AC518" s="116"/>
      <c r="AD518" s="116"/>
      <c r="AE518" s="168"/>
      <c r="AF518" s="168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116"/>
      <c r="AQ518" s="116"/>
      <c r="AR518" s="116"/>
      <c r="AS518" s="116"/>
      <c r="AT518" s="116"/>
      <c r="AU518" s="116"/>
      <c r="AV518" s="116"/>
      <c r="AW518" s="116"/>
      <c r="AX518" s="116"/>
      <c r="AY518" s="116"/>
      <c r="AZ518" s="116"/>
    </row>
    <row r="519" spans="1:52" ht="12" customHeight="1">
      <c r="A519" s="116"/>
      <c r="B519" s="116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  <c r="AA519" s="116"/>
      <c r="AB519" s="116"/>
      <c r="AC519" s="116"/>
      <c r="AD519" s="116"/>
      <c r="AE519" s="168"/>
      <c r="AF519" s="168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116"/>
      <c r="AQ519" s="116"/>
      <c r="AR519" s="116"/>
      <c r="AS519" s="116"/>
      <c r="AT519" s="116"/>
      <c r="AU519" s="116"/>
      <c r="AV519" s="116"/>
      <c r="AW519" s="116"/>
      <c r="AX519" s="116"/>
      <c r="AY519" s="116"/>
      <c r="AZ519" s="116"/>
    </row>
    <row r="520" spans="1:52" ht="12" customHeight="1">
      <c r="A520" s="116"/>
      <c r="B520" s="116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  <c r="AA520" s="116"/>
      <c r="AB520" s="116"/>
      <c r="AC520" s="116"/>
      <c r="AD520" s="116"/>
      <c r="AE520" s="168"/>
      <c r="AF520" s="168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116"/>
      <c r="AQ520" s="116"/>
      <c r="AR520" s="116"/>
      <c r="AS520" s="116"/>
      <c r="AT520" s="116"/>
      <c r="AU520" s="116"/>
      <c r="AV520" s="116"/>
      <c r="AW520" s="116"/>
      <c r="AX520" s="116"/>
      <c r="AY520" s="116"/>
      <c r="AZ520" s="116"/>
    </row>
    <row r="521" spans="1:52" ht="12" customHeight="1">
      <c r="A521" s="116"/>
      <c r="B521" s="116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  <c r="AA521" s="116"/>
      <c r="AB521" s="116"/>
      <c r="AC521" s="116"/>
      <c r="AD521" s="116"/>
      <c r="AE521" s="168"/>
      <c r="AF521" s="168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116"/>
      <c r="AQ521" s="116"/>
      <c r="AR521" s="116"/>
      <c r="AS521" s="116"/>
      <c r="AT521" s="116"/>
      <c r="AU521" s="116"/>
      <c r="AV521" s="116"/>
      <c r="AW521" s="116"/>
      <c r="AX521" s="116"/>
      <c r="AY521" s="116"/>
      <c r="AZ521" s="116"/>
    </row>
    <row r="522" spans="1:52" ht="12" customHeight="1">
      <c r="A522" s="116"/>
      <c r="B522" s="116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  <c r="AA522" s="116"/>
      <c r="AB522" s="116"/>
      <c r="AC522" s="116"/>
      <c r="AD522" s="116"/>
      <c r="AE522" s="168"/>
      <c r="AF522" s="168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116"/>
      <c r="AQ522" s="116"/>
      <c r="AR522" s="116"/>
      <c r="AS522" s="116"/>
      <c r="AT522" s="116"/>
      <c r="AU522" s="116"/>
      <c r="AV522" s="116"/>
      <c r="AW522" s="116"/>
      <c r="AX522" s="116"/>
      <c r="AY522" s="116"/>
      <c r="AZ522" s="116"/>
    </row>
    <row r="523" spans="1:52" ht="12" customHeight="1">
      <c r="A523" s="116"/>
      <c r="B523" s="116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  <c r="AA523" s="116"/>
      <c r="AB523" s="116"/>
      <c r="AC523" s="116"/>
      <c r="AD523" s="116"/>
      <c r="AE523" s="168"/>
      <c r="AF523" s="168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116"/>
      <c r="AQ523" s="116"/>
      <c r="AR523" s="116"/>
      <c r="AS523" s="116"/>
      <c r="AT523" s="116"/>
      <c r="AU523" s="116"/>
      <c r="AV523" s="116"/>
      <c r="AW523" s="116"/>
      <c r="AX523" s="116"/>
      <c r="AY523" s="116"/>
      <c r="AZ523" s="116"/>
    </row>
    <row r="524" spans="1:52" ht="12" customHeight="1">
      <c r="A524" s="116"/>
      <c r="B524" s="116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  <c r="AA524" s="116"/>
      <c r="AB524" s="116"/>
      <c r="AC524" s="116"/>
      <c r="AD524" s="116"/>
      <c r="AE524" s="168"/>
      <c r="AF524" s="168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116"/>
      <c r="AQ524" s="116"/>
      <c r="AR524" s="116"/>
      <c r="AS524" s="116"/>
      <c r="AT524" s="116"/>
      <c r="AU524" s="116"/>
      <c r="AV524" s="116"/>
      <c r="AW524" s="116"/>
      <c r="AX524" s="116"/>
      <c r="AY524" s="116"/>
      <c r="AZ524" s="116"/>
    </row>
    <row r="525" spans="1:52" ht="12" customHeight="1">
      <c r="A525" s="116"/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  <c r="AA525" s="116"/>
      <c r="AB525" s="116"/>
      <c r="AC525" s="116"/>
      <c r="AD525" s="116"/>
      <c r="AE525" s="168"/>
      <c r="AF525" s="168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116"/>
      <c r="AQ525" s="116"/>
      <c r="AR525" s="116"/>
      <c r="AS525" s="116"/>
      <c r="AT525" s="116"/>
      <c r="AU525" s="116"/>
      <c r="AV525" s="116"/>
      <c r="AW525" s="116"/>
      <c r="AX525" s="116"/>
      <c r="AY525" s="116"/>
      <c r="AZ525" s="116"/>
    </row>
    <row r="526" spans="1:52" ht="12" customHeight="1">
      <c r="A526" s="116"/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  <c r="AA526" s="116"/>
      <c r="AB526" s="116"/>
      <c r="AC526" s="116"/>
      <c r="AD526" s="116"/>
      <c r="AE526" s="168"/>
      <c r="AF526" s="168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116"/>
      <c r="AQ526" s="116"/>
      <c r="AR526" s="116"/>
      <c r="AS526" s="116"/>
      <c r="AT526" s="116"/>
      <c r="AU526" s="116"/>
      <c r="AV526" s="116"/>
      <c r="AW526" s="116"/>
      <c r="AX526" s="116"/>
      <c r="AY526" s="116"/>
      <c r="AZ526" s="116"/>
    </row>
    <row r="527" spans="1:52" ht="12" customHeight="1">
      <c r="A527" s="116"/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  <c r="AA527" s="116"/>
      <c r="AB527" s="116"/>
      <c r="AC527" s="116"/>
      <c r="AD527" s="116"/>
      <c r="AE527" s="168"/>
      <c r="AF527" s="168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116"/>
      <c r="AQ527" s="116"/>
      <c r="AR527" s="116"/>
      <c r="AS527" s="116"/>
      <c r="AT527" s="116"/>
      <c r="AU527" s="116"/>
      <c r="AV527" s="116"/>
      <c r="AW527" s="116"/>
      <c r="AX527" s="116"/>
      <c r="AY527" s="116"/>
      <c r="AZ527" s="116"/>
    </row>
    <row r="528" spans="1:52" ht="12" customHeight="1">
      <c r="A528" s="116"/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  <c r="AA528" s="116"/>
      <c r="AB528" s="116"/>
      <c r="AC528" s="116"/>
      <c r="AD528" s="116"/>
      <c r="AE528" s="168"/>
      <c r="AF528" s="168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116"/>
      <c r="AQ528" s="116"/>
      <c r="AR528" s="116"/>
      <c r="AS528" s="116"/>
      <c r="AT528" s="116"/>
      <c r="AU528" s="116"/>
      <c r="AV528" s="116"/>
      <c r="AW528" s="116"/>
      <c r="AX528" s="116"/>
      <c r="AY528" s="116"/>
      <c r="AZ528" s="116"/>
    </row>
    <row r="529" spans="1:52" ht="12" customHeight="1">
      <c r="A529" s="116"/>
      <c r="B529" s="116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  <c r="AA529" s="116"/>
      <c r="AB529" s="116"/>
      <c r="AC529" s="116"/>
      <c r="AD529" s="116"/>
      <c r="AE529" s="168"/>
      <c r="AF529" s="168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116"/>
      <c r="AQ529" s="116"/>
      <c r="AR529" s="116"/>
      <c r="AS529" s="116"/>
      <c r="AT529" s="116"/>
      <c r="AU529" s="116"/>
      <c r="AV529" s="116"/>
      <c r="AW529" s="116"/>
      <c r="AX529" s="116"/>
      <c r="AY529" s="116"/>
      <c r="AZ529" s="116"/>
    </row>
    <row r="530" spans="1:52" ht="12" customHeight="1">
      <c r="A530" s="116"/>
      <c r="B530" s="116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  <c r="AA530" s="116"/>
      <c r="AB530" s="116"/>
      <c r="AC530" s="116"/>
      <c r="AD530" s="116"/>
      <c r="AE530" s="168"/>
      <c r="AF530" s="168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116"/>
      <c r="AQ530" s="116"/>
      <c r="AR530" s="116"/>
      <c r="AS530" s="116"/>
      <c r="AT530" s="116"/>
      <c r="AU530" s="116"/>
      <c r="AV530" s="116"/>
      <c r="AW530" s="116"/>
      <c r="AX530" s="116"/>
      <c r="AY530" s="116"/>
      <c r="AZ530" s="116"/>
    </row>
    <row r="531" spans="1:52" ht="12" customHeight="1">
      <c r="A531" s="116"/>
      <c r="B531" s="116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  <c r="AA531" s="116"/>
      <c r="AB531" s="116"/>
      <c r="AC531" s="116"/>
      <c r="AD531" s="116"/>
      <c r="AE531" s="168"/>
      <c r="AF531" s="168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116"/>
      <c r="AQ531" s="116"/>
      <c r="AR531" s="116"/>
      <c r="AS531" s="116"/>
      <c r="AT531" s="116"/>
      <c r="AU531" s="116"/>
      <c r="AV531" s="116"/>
      <c r="AW531" s="116"/>
      <c r="AX531" s="116"/>
      <c r="AY531" s="116"/>
      <c r="AZ531" s="116"/>
    </row>
    <row r="532" spans="1:52" ht="12" customHeight="1">
      <c r="A532" s="116"/>
      <c r="B532" s="116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  <c r="AA532" s="116"/>
      <c r="AB532" s="116"/>
      <c r="AC532" s="116"/>
      <c r="AD532" s="116"/>
      <c r="AE532" s="168"/>
      <c r="AF532" s="168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116"/>
      <c r="AQ532" s="116"/>
      <c r="AR532" s="116"/>
      <c r="AS532" s="116"/>
      <c r="AT532" s="116"/>
      <c r="AU532" s="116"/>
      <c r="AV532" s="116"/>
      <c r="AW532" s="116"/>
      <c r="AX532" s="116"/>
      <c r="AY532" s="116"/>
      <c r="AZ532" s="116"/>
    </row>
    <row r="533" spans="1:52" ht="12" customHeight="1">
      <c r="A533" s="116"/>
      <c r="B533" s="116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  <c r="AA533" s="116"/>
      <c r="AB533" s="116"/>
      <c r="AC533" s="116"/>
      <c r="AD533" s="116"/>
      <c r="AE533" s="168"/>
      <c r="AF533" s="168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116"/>
      <c r="AQ533" s="116"/>
      <c r="AR533" s="116"/>
      <c r="AS533" s="116"/>
      <c r="AT533" s="116"/>
      <c r="AU533" s="116"/>
      <c r="AV533" s="116"/>
      <c r="AW533" s="116"/>
      <c r="AX533" s="116"/>
      <c r="AY533" s="116"/>
      <c r="AZ533" s="116"/>
    </row>
    <row r="534" spans="1:52" ht="12" customHeight="1">
      <c r="A534" s="116"/>
      <c r="B534" s="116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  <c r="AA534" s="116"/>
      <c r="AB534" s="116"/>
      <c r="AC534" s="116"/>
      <c r="AD534" s="116"/>
      <c r="AE534" s="168"/>
      <c r="AF534" s="168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116"/>
      <c r="AQ534" s="116"/>
      <c r="AR534" s="116"/>
      <c r="AS534" s="116"/>
      <c r="AT534" s="116"/>
      <c r="AU534" s="116"/>
      <c r="AV534" s="116"/>
      <c r="AW534" s="116"/>
      <c r="AX534" s="116"/>
      <c r="AY534" s="116"/>
      <c r="AZ534" s="116"/>
    </row>
    <row r="535" spans="1:52" ht="12" customHeight="1">
      <c r="A535" s="116"/>
      <c r="B535" s="116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  <c r="AA535" s="116"/>
      <c r="AB535" s="116"/>
      <c r="AC535" s="116"/>
      <c r="AD535" s="116"/>
      <c r="AE535" s="168"/>
      <c r="AF535" s="168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116"/>
      <c r="AQ535" s="116"/>
      <c r="AR535" s="116"/>
      <c r="AS535" s="116"/>
      <c r="AT535" s="116"/>
      <c r="AU535" s="116"/>
      <c r="AV535" s="116"/>
      <c r="AW535" s="116"/>
      <c r="AX535" s="116"/>
      <c r="AY535" s="116"/>
      <c r="AZ535" s="116"/>
    </row>
    <row r="536" spans="1:52" ht="12" customHeight="1">
      <c r="A536" s="116"/>
      <c r="B536" s="116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16"/>
      <c r="AB536" s="116"/>
      <c r="AC536" s="116"/>
      <c r="AD536" s="116"/>
      <c r="AE536" s="168"/>
      <c r="AF536" s="168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116"/>
      <c r="AQ536" s="116"/>
      <c r="AR536" s="116"/>
      <c r="AS536" s="116"/>
      <c r="AT536" s="116"/>
      <c r="AU536" s="116"/>
      <c r="AV536" s="116"/>
      <c r="AW536" s="116"/>
      <c r="AX536" s="116"/>
      <c r="AY536" s="116"/>
      <c r="AZ536" s="116"/>
    </row>
    <row r="537" spans="1:52" ht="12" customHeight="1">
      <c r="A537" s="116"/>
      <c r="B537" s="116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16"/>
      <c r="AB537" s="116"/>
      <c r="AC537" s="116"/>
      <c r="AD537" s="116"/>
      <c r="AE537" s="168"/>
      <c r="AF537" s="168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116"/>
      <c r="AQ537" s="116"/>
      <c r="AR537" s="116"/>
      <c r="AS537" s="116"/>
      <c r="AT537" s="116"/>
      <c r="AU537" s="116"/>
      <c r="AV537" s="116"/>
      <c r="AW537" s="116"/>
      <c r="AX537" s="116"/>
      <c r="AY537" s="116"/>
      <c r="AZ537" s="116"/>
    </row>
    <row r="538" spans="1:52" ht="12" customHeight="1">
      <c r="A538" s="116"/>
      <c r="B538" s="116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16"/>
      <c r="AB538" s="116"/>
      <c r="AC538" s="116"/>
      <c r="AD538" s="116"/>
      <c r="AE538" s="168"/>
      <c r="AF538" s="168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116"/>
      <c r="AQ538" s="116"/>
      <c r="AR538" s="116"/>
      <c r="AS538" s="116"/>
      <c r="AT538" s="116"/>
      <c r="AU538" s="116"/>
      <c r="AV538" s="116"/>
      <c r="AW538" s="116"/>
      <c r="AX538" s="116"/>
      <c r="AY538" s="116"/>
      <c r="AZ538" s="116"/>
    </row>
    <row r="539" spans="1:52" ht="12" customHeight="1">
      <c r="A539" s="116"/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  <c r="AA539" s="116"/>
      <c r="AB539" s="116"/>
      <c r="AC539" s="116"/>
      <c r="AD539" s="116"/>
      <c r="AE539" s="168"/>
      <c r="AF539" s="168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116"/>
      <c r="AQ539" s="116"/>
      <c r="AR539" s="116"/>
      <c r="AS539" s="116"/>
      <c r="AT539" s="116"/>
      <c r="AU539" s="116"/>
      <c r="AV539" s="116"/>
      <c r="AW539" s="116"/>
      <c r="AX539" s="116"/>
      <c r="AY539" s="116"/>
      <c r="AZ539" s="116"/>
    </row>
    <row r="540" spans="1:52" ht="12" customHeight="1">
      <c r="A540" s="116"/>
      <c r="B540" s="116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  <c r="AA540" s="116"/>
      <c r="AB540" s="116"/>
      <c r="AC540" s="116"/>
      <c r="AD540" s="116"/>
      <c r="AE540" s="168"/>
      <c r="AF540" s="168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116"/>
      <c r="AQ540" s="116"/>
      <c r="AR540" s="116"/>
      <c r="AS540" s="116"/>
      <c r="AT540" s="116"/>
      <c r="AU540" s="116"/>
      <c r="AV540" s="116"/>
      <c r="AW540" s="116"/>
      <c r="AX540" s="116"/>
      <c r="AY540" s="116"/>
      <c r="AZ540" s="116"/>
    </row>
    <row r="541" spans="1:52" ht="12" customHeight="1">
      <c r="A541" s="116"/>
      <c r="B541" s="116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  <c r="AA541" s="116"/>
      <c r="AB541" s="116"/>
      <c r="AC541" s="116"/>
      <c r="AD541" s="116"/>
      <c r="AE541" s="168"/>
      <c r="AF541" s="168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116"/>
      <c r="AQ541" s="116"/>
      <c r="AR541" s="116"/>
      <c r="AS541" s="116"/>
      <c r="AT541" s="116"/>
      <c r="AU541" s="116"/>
      <c r="AV541" s="116"/>
      <c r="AW541" s="116"/>
      <c r="AX541" s="116"/>
      <c r="AY541" s="116"/>
      <c r="AZ541" s="116"/>
    </row>
    <row r="542" spans="1:52" ht="12" customHeight="1">
      <c r="A542" s="116"/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  <c r="AA542" s="116"/>
      <c r="AB542" s="116"/>
      <c r="AC542" s="116"/>
      <c r="AD542" s="116"/>
      <c r="AE542" s="168"/>
      <c r="AF542" s="168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116"/>
      <c r="AQ542" s="116"/>
      <c r="AR542" s="116"/>
      <c r="AS542" s="116"/>
      <c r="AT542" s="116"/>
      <c r="AU542" s="116"/>
      <c r="AV542" s="116"/>
      <c r="AW542" s="116"/>
      <c r="AX542" s="116"/>
      <c r="AY542" s="116"/>
      <c r="AZ542" s="116"/>
    </row>
    <row r="543" spans="1:52" ht="12" customHeight="1">
      <c r="A543" s="116"/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  <c r="AA543" s="116"/>
      <c r="AB543" s="116"/>
      <c r="AC543" s="116"/>
      <c r="AD543" s="116"/>
      <c r="AE543" s="168"/>
      <c r="AF543" s="168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116"/>
      <c r="AQ543" s="116"/>
      <c r="AR543" s="116"/>
      <c r="AS543" s="116"/>
      <c r="AT543" s="116"/>
      <c r="AU543" s="116"/>
      <c r="AV543" s="116"/>
      <c r="AW543" s="116"/>
      <c r="AX543" s="116"/>
      <c r="AY543" s="116"/>
      <c r="AZ543" s="116"/>
    </row>
    <row r="544" spans="1:52" ht="12" customHeight="1">
      <c r="A544" s="116"/>
      <c r="B544" s="116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  <c r="AA544" s="116"/>
      <c r="AB544" s="116"/>
      <c r="AC544" s="116"/>
      <c r="AD544" s="116"/>
      <c r="AE544" s="168"/>
      <c r="AF544" s="168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116"/>
      <c r="AQ544" s="116"/>
      <c r="AR544" s="116"/>
      <c r="AS544" s="116"/>
      <c r="AT544" s="116"/>
      <c r="AU544" s="116"/>
      <c r="AV544" s="116"/>
      <c r="AW544" s="116"/>
      <c r="AX544" s="116"/>
      <c r="AY544" s="116"/>
      <c r="AZ544" s="116"/>
    </row>
    <row r="545" spans="1:52" ht="12" customHeight="1">
      <c r="A545" s="116"/>
      <c r="B545" s="116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  <c r="AA545" s="116"/>
      <c r="AB545" s="116"/>
      <c r="AC545" s="116"/>
      <c r="AD545" s="116"/>
      <c r="AE545" s="168"/>
      <c r="AF545" s="168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116"/>
      <c r="AQ545" s="116"/>
      <c r="AR545" s="116"/>
      <c r="AS545" s="116"/>
      <c r="AT545" s="116"/>
      <c r="AU545" s="116"/>
      <c r="AV545" s="116"/>
      <c r="AW545" s="116"/>
      <c r="AX545" s="116"/>
      <c r="AY545" s="116"/>
      <c r="AZ545" s="116"/>
    </row>
    <row r="546" spans="1:52" ht="12" customHeight="1">
      <c r="A546" s="11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  <c r="AA546" s="116"/>
      <c r="AB546" s="116"/>
      <c r="AC546" s="116"/>
      <c r="AD546" s="116"/>
      <c r="AE546" s="168"/>
      <c r="AF546" s="168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116"/>
      <c r="AQ546" s="116"/>
      <c r="AR546" s="116"/>
      <c r="AS546" s="116"/>
      <c r="AT546" s="116"/>
      <c r="AU546" s="116"/>
      <c r="AV546" s="116"/>
      <c r="AW546" s="116"/>
      <c r="AX546" s="116"/>
      <c r="AY546" s="116"/>
      <c r="AZ546" s="116"/>
    </row>
    <row r="547" spans="1:52" ht="12" customHeight="1">
      <c r="A547" s="116"/>
      <c r="B547" s="116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  <c r="AA547" s="116"/>
      <c r="AB547" s="116"/>
      <c r="AC547" s="116"/>
      <c r="AD547" s="116"/>
      <c r="AE547" s="168"/>
      <c r="AF547" s="168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116"/>
      <c r="AQ547" s="116"/>
      <c r="AR547" s="116"/>
      <c r="AS547" s="116"/>
      <c r="AT547" s="116"/>
      <c r="AU547" s="116"/>
      <c r="AV547" s="116"/>
      <c r="AW547" s="116"/>
      <c r="AX547" s="116"/>
      <c r="AY547" s="116"/>
      <c r="AZ547" s="116"/>
    </row>
    <row r="548" spans="1:52" ht="12" customHeight="1">
      <c r="A548" s="116"/>
      <c r="B548" s="116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16"/>
      <c r="AB548" s="116"/>
      <c r="AC548" s="116"/>
      <c r="AD548" s="116"/>
      <c r="AE548" s="168"/>
      <c r="AF548" s="168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116"/>
      <c r="AQ548" s="116"/>
      <c r="AR548" s="116"/>
      <c r="AS548" s="116"/>
      <c r="AT548" s="116"/>
      <c r="AU548" s="116"/>
      <c r="AV548" s="116"/>
      <c r="AW548" s="116"/>
      <c r="AX548" s="116"/>
      <c r="AY548" s="116"/>
      <c r="AZ548" s="116"/>
    </row>
    <row r="549" spans="1:52" ht="12" customHeight="1">
      <c r="A549" s="116"/>
      <c r="B549" s="116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16"/>
      <c r="AB549" s="116"/>
      <c r="AC549" s="116"/>
      <c r="AD549" s="116"/>
      <c r="AE549" s="168"/>
      <c r="AF549" s="168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116"/>
      <c r="AQ549" s="116"/>
      <c r="AR549" s="116"/>
      <c r="AS549" s="116"/>
      <c r="AT549" s="116"/>
      <c r="AU549" s="116"/>
      <c r="AV549" s="116"/>
      <c r="AW549" s="116"/>
      <c r="AX549" s="116"/>
      <c r="AY549" s="116"/>
      <c r="AZ549" s="116"/>
    </row>
    <row r="550" spans="1:52" ht="12" customHeight="1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  <c r="AA550" s="116"/>
      <c r="AB550" s="116"/>
      <c r="AC550" s="116"/>
      <c r="AD550" s="116"/>
      <c r="AE550" s="168"/>
      <c r="AF550" s="168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116"/>
      <c r="AQ550" s="116"/>
      <c r="AR550" s="116"/>
      <c r="AS550" s="116"/>
      <c r="AT550" s="116"/>
      <c r="AU550" s="116"/>
      <c r="AV550" s="116"/>
      <c r="AW550" s="116"/>
      <c r="AX550" s="116"/>
      <c r="AY550" s="116"/>
      <c r="AZ550" s="116"/>
    </row>
    <row r="551" spans="1:52" ht="12" customHeight="1">
      <c r="A551" s="116"/>
      <c r="B551" s="116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  <c r="AA551" s="116"/>
      <c r="AB551" s="116"/>
      <c r="AC551" s="116"/>
      <c r="AD551" s="116"/>
      <c r="AE551" s="168"/>
      <c r="AF551" s="168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116"/>
      <c r="AQ551" s="116"/>
      <c r="AR551" s="116"/>
      <c r="AS551" s="116"/>
      <c r="AT551" s="116"/>
      <c r="AU551" s="116"/>
      <c r="AV551" s="116"/>
      <c r="AW551" s="116"/>
      <c r="AX551" s="116"/>
      <c r="AY551" s="116"/>
      <c r="AZ551" s="116"/>
    </row>
    <row r="552" spans="1:52" ht="12" customHeight="1">
      <c r="A552" s="116"/>
      <c r="B552" s="116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  <c r="AA552" s="116"/>
      <c r="AB552" s="116"/>
      <c r="AC552" s="116"/>
      <c r="AD552" s="116"/>
      <c r="AE552" s="168"/>
      <c r="AF552" s="168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116"/>
      <c r="AQ552" s="116"/>
      <c r="AR552" s="116"/>
      <c r="AS552" s="116"/>
      <c r="AT552" s="116"/>
      <c r="AU552" s="116"/>
      <c r="AV552" s="116"/>
      <c r="AW552" s="116"/>
      <c r="AX552" s="116"/>
      <c r="AY552" s="116"/>
      <c r="AZ552" s="116"/>
    </row>
    <row r="553" spans="1:52" ht="12" customHeight="1">
      <c r="A553" s="116"/>
      <c r="B553" s="116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  <c r="AA553" s="116"/>
      <c r="AB553" s="116"/>
      <c r="AC553" s="116"/>
      <c r="AD553" s="116"/>
      <c r="AE553" s="168"/>
      <c r="AF553" s="168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116"/>
      <c r="AQ553" s="116"/>
      <c r="AR553" s="116"/>
      <c r="AS553" s="116"/>
      <c r="AT553" s="116"/>
      <c r="AU553" s="116"/>
      <c r="AV553" s="116"/>
      <c r="AW553" s="116"/>
      <c r="AX553" s="116"/>
      <c r="AY553" s="116"/>
      <c r="AZ553" s="116"/>
    </row>
    <row r="554" spans="1:52" ht="12" customHeight="1">
      <c r="A554" s="116"/>
      <c r="B554" s="116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  <c r="AA554" s="116"/>
      <c r="AB554" s="116"/>
      <c r="AC554" s="116"/>
      <c r="AD554" s="116"/>
      <c r="AE554" s="168"/>
      <c r="AF554" s="168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116"/>
      <c r="AQ554" s="116"/>
      <c r="AR554" s="116"/>
      <c r="AS554" s="116"/>
      <c r="AT554" s="116"/>
      <c r="AU554" s="116"/>
      <c r="AV554" s="116"/>
      <c r="AW554" s="116"/>
      <c r="AX554" s="116"/>
      <c r="AY554" s="116"/>
      <c r="AZ554" s="116"/>
    </row>
    <row r="555" spans="1:52" ht="12" customHeight="1">
      <c r="A555" s="116"/>
      <c r="B555" s="116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  <c r="AA555" s="116"/>
      <c r="AB555" s="116"/>
      <c r="AC555" s="116"/>
      <c r="AD555" s="116"/>
      <c r="AE555" s="168"/>
      <c r="AF555" s="168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116"/>
      <c r="AQ555" s="116"/>
      <c r="AR555" s="116"/>
      <c r="AS555" s="116"/>
      <c r="AT555" s="116"/>
      <c r="AU555" s="116"/>
      <c r="AV555" s="116"/>
      <c r="AW555" s="116"/>
      <c r="AX555" s="116"/>
      <c r="AY555" s="116"/>
      <c r="AZ555" s="116"/>
    </row>
    <row r="556" spans="1:52" ht="12" customHeight="1">
      <c r="A556" s="116"/>
      <c r="B556" s="116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  <c r="AA556" s="116"/>
      <c r="AB556" s="116"/>
      <c r="AC556" s="116"/>
      <c r="AD556" s="116"/>
      <c r="AE556" s="168"/>
      <c r="AF556" s="168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116"/>
      <c r="AQ556" s="116"/>
      <c r="AR556" s="116"/>
      <c r="AS556" s="116"/>
      <c r="AT556" s="116"/>
      <c r="AU556" s="116"/>
      <c r="AV556" s="116"/>
      <c r="AW556" s="116"/>
      <c r="AX556" s="116"/>
      <c r="AY556" s="116"/>
      <c r="AZ556" s="116"/>
    </row>
    <row r="557" spans="1:52" ht="12" customHeight="1">
      <c r="A557" s="116"/>
      <c r="B557" s="116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  <c r="AA557" s="116"/>
      <c r="AB557" s="116"/>
      <c r="AC557" s="116"/>
      <c r="AD557" s="116"/>
      <c r="AE557" s="168"/>
      <c r="AF557" s="168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116"/>
      <c r="AQ557" s="116"/>
      <c r="AR557" s="116"/>
      <c r="AS557" s="116"/>
      <c r="AT557" s="116"/>
      <c r="AU557" s="116"/>
      <c r="AV557" s="116"/>
      <c r="AW557" s="116"/>
      <c r="AX557" s="116"/>
      <c r="AY557" s="116"/>
      <c r="AZ557" s="116"/>
    </row>
    <row r="558" spans="1:52" ht="12" customHeight="1">
      <c r="A558" s="116"/>
      <c r="B558" s="116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  <c r="AA558" s="116"/>
      <c r="AB558" s="116"/>
      <c r="AC558" s="116"/>
      <c r="AD558" s="116"/>
      <c r="AE558" s="168"/>
      <c r="AF558" s="168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116"/>
      <c r="AQ558" s="116"/>
      <c r="AR558" s="116"/>
      <c r="AS558" s="116"/>
      <c r="AT558" s="116"/>
      <c r="AU558" s="116"/>
      <c r="AV558" s="116"/>
      <c r="AW558" s="116"/>
      <c r="AX558" s="116"/>
      <c r="AY558" s="116"/>
      <c r="AZ558" s="116"/>
    </row>
    <row r="559" spans="1:52" ht="12" customHeight="1">
      <c r="A559" s="116"/>
      <c r="B559" s="116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  <c r="AA559" s="116"/>
      <c r="AB559" s="116"/>
      <c r="AC559" s="116"/>
      <c r="AD559" s="116"/>
      <c r="AE559" s="168"/>
      <c r="AF559" s="168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116"/>
      <c r="AQ559" s="116"/>
      <c r="AR559" s="116"/>
      <c r="AS559" s="116"/>
      <c r="AT559" s="116"/>
      <c r="AU559" s="116"/>
      <c r="AV559" s="116"/>
      <c r="AW559" s="116"/>
      <c r="AX559" s="116"/>
      <c r="AY559" s="116"/>
      <c r="AZ559" s="116"/>
    </row>
    <row r="560" spans="1:52" ht="12" customHeight="1">
      <c r="A560" s="116"/>
      <c r="B560" s="116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  <c r="AA560" s="116"/>
      <c r="AB560" s="116"/>
      <c r="AC560" s="116"/>
      <c r="AD560" s="116"/>
      <c r="AE560" s="168"/>
      <c r="AF560" s="168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116"/>
      <c r="AQ560" s="116"/>
      <c r="AR560" s="116"/>
      <c r="AS560" s="116"/>
      <c r="AT560" s="116"/>
      <c r="AU560" s="116"/>
      <c r="AV560" s="116"/>
      <c r="AW560" s="116"/>
      <c r="AX560" s="116"/>
      <c r="AY560" s="116"/>
      <c r="AZ560" s="116"/>
    </row>
    <row r="561" spans="1:52" ht="12" customHeight="1">
      <c r="A561" s="116"/>
      <c r="B561" s="116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  <c r="AA561" s="116"/>
      <c r="AB561" s="116"/>
      <c r="AC561" s="116"/>
      <c r="AD561" s="116"/>
      <c r="AE561" s="168"/>
      <c r="AF561" s="168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116"/>
      <c r="AQ561" s="116"/>
      <c r="AR561" s="116"/>
      <c r="AS561" s="116"/>
      <c r="AT561" s="116"/>
      <c r="AU561" s="116"/>
      <c r="AV561" s="116"/>
      <c r="AW561" s="116"/>
      <c r="AX561" s="116"/>
      <c r="AY561" s="116"/>
      <c r="AZ561" s="116"/>
    </row>
    <row r="562" spans="1:52" ht="12" customHeight="1">
      <c r="A562" s="116"/>
      <c r="B562" s="116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  <c r="AA562" s="116"/>
      <c r="AB562" s="116"/>
      <c r="AC562" s="116"/>
      <c r="AD562" s="116"/>
      <c r="AE562" s="168"/>
      <c r="AF562" s="168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116"/>
      <c r="AQ562" s="116"/>
      <c r="AR562" s="116"/>
      <c r="AS562" s="116"/>
      <c r="AT562" s="116"/>
      <c r="AU562" s="116"/>
      <c r="AV562" s="116"/>
      <c r="AW562" s="116"/>
      <c r="AX562" s="116"/>
      <c r="AY562" s="116"/>
      <c r="AZ562" s="116"/>
    </row>
    <row r="563" spans="1:52" ht="12" customHeight="1">
      <c r="A563" s="116"/>
      <c r="B563" s="116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  <c r="AA563" s="116"/>
      <c r="AB563" s="116"/>
      <c r="AC563" s="116"/>
      <c r="AD563" s="116"/>
      <c r="AE563" s="168"/>
      <c r="AF563" s="168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116"/>
      <c r="AQ563" s="116"/>
      <c r="AR563" s="116"/>
      <c r="AS563" s="116"/>
      <c r="AT563" s="116"/>
      <c r="AU563" s="116"/>
      <c r="AV563" s="116"/>
      <c r="AW563" s="116"/>
      <c r="AX563" s="116"/>
      <c r="AY563" s="116"/>
      <c r="AZ563" s="116"/>
    </row>
    <row r="564" spans="1:52" ht="12" customHeight="1">
      <c r="A564" s="116"/>
      <c r="B564" s="116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  <c r="AA564" s="116"/>
      <c r="AB564" s="116"/>
      <c r="AC564" s="116"/>
      <c r="AD564" s="116"/>
      <c r="AE564" s="168"/>
      <c r="AF564" s="168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116"/>
      <c r="AQ564" s="116"/>
      <c r="AR564" s="116"/>
      <c r="AS564" s="116"/>
      <c r="AT564" s="116"/>
      <c r="AU564" s="116"/>
      <c r="AV564" s="116"/>
      <c r="AW564" s="116"/>
      <c r="AX564" s="116"/>
      <c r="AY564" s="116"/>
      <c r="AZ564" s="116"/>
    </row>
    <row r="565" spans="1:52" ht="12" customHeight="1">
      <c r="A565" s="116"/>
      <c r="B565" s="116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  <c r="AA565" s="116"/>
      <c r="AB565" s="116"/>
      <c r="AC565" s="116"/>
      <c r="AD565" s="116"/>
      <c r="AE565" s="168"/>
      <c r="AF565" s="168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116"/>
      <c r="AQ565" s="116"/>
      <c r="AR565" s="116"/>
      <c r="AS565" s="116"/>
      <c r="AT565" s="116"/>
      <c r="AU565" s="116"/>
      <c r="AV565" s="116"/>
      <c r="AW565" s="116"/>
      <c r="AX565" s="116"/>
      <c r="AY565" s="116"/>
      <c r="AZ565" s="116"/>
    </row>
    <row r="566" spans="1:52" ht="12" customHeight="1">
      <c r="A566" s="116"/>
      <c r="B566" s="116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16"/>
      <c r="AB566" s="116"/>
      <c r="AC566" s="116"/>
      <c r="AD566" s="116"/>
      <c r="AE566" s="168"/>
      <c r="AF566" s="168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116"/>
      <c r="AQ566" s="116"/>
      <c r="AR566" s="116"/>
      <c r="AS566" s="116"/>
      <c r="AT566" s="116"/>
      <c r="AU566" s="116"/>
      <c r="AV566" s="116"/>
      <c r="AW566" s="116"/>
      <c r="AX566" s="116"/>
      <c r="AY566" s="116"/>
      <c r="AZ566" s="116"/>
    </row>
    <row r="567" spans="1:52" ht="12" customHeight="1">
      <c r="A567" s="116"/>
      <c r="B567" s="116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  <c r="AA567" s="116"/>
      <c r="AB567" s="116"/>
      <c r="AC567" s="116"/>
      <c r="AD567" s="116"/>
      <c r="AE567" s="168"/>
      <c r="AF567" s="168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116"/>
      <c r="AQ567" s="116"/>
      <c r="AR567" s="116"/>
      <c r="AS567" s="116"/>
      <c r="AT567" s="116"/>
      <c r="AU567" s="116"/>
      <c r="AV567" s="116"/>
      <c r="AW567" s="116"/>
      <c r="AX567" s="116"/>
      <c r="AY567" s="116"/>
      <c r="AZ567" s="116"/>
    </row>
    <row r="568" spans="1:52" ht="12" customHeight="1">
      <c r="A568" s="116"/>
      <c r="B568" s="116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16"/>
      <c r="AB568" s="116"/>
      <c r="AC568" s="116"/>
      <c r="AD568" s="116"/>
      <c r="AE568" s="168"/>
      <c r="AF568" s="168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116"/>
      <c r="AQ568" s="116"/>
      <c r="AR568" s="116"/>
      <c r="AS568" s="116"/>
      <c r="AT568" s="116"/>
      <c r="AU568" s="116"/>
      <c r="AV568" s="116"/>
      <c r="AW568" s="116"/>
      <c r="AX568" s="116"/>
      <c r="AY568" s="116"/>
      <c r="AZ568" s="116"/>
    </row>
    <row r="569" spans="1:52" ht="12" customHeight="1">
      <c r="A569" s="116"/>
      <c r="B569" s="116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  <c r="AA569" s="116"/>
      <c r="AB569" s="116"/>
      <c r="AC569" s="116"/>
      <c r="AD569" s="116"/>
      <c r="AE569" s="168"/>
      <c r="AF569" s="168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116"/>
      <c r="AQ569" s="116"/>
      <c r="AR569" s="116"/>
      <c r="AS569" s="116"/>
      <c r="AT569" s="116"/>
      <c r="AU569" s="116"/>
      <c r="AV569" s="116"/>
      <c r="AW569" s="116"/>
      <c r="AX569" s="116"/>
      <c r="AY569" s="116"/>
      <c r="AZ569" s="116"/>
    </row>
    <row r="570" spans="1:52" ht="12" customHeight="1">
      <c r="A570" s="116"/>
      <c r="B570" s="116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  <c r="AA570" s="116"/>
      <c r="AB570" s="116"/>
      <c r="AC570" s="116"/>
      <c r="AD570" s="116"/>
      <c r="AE570" s="168"/>
      <c r="AF570" s="168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116"/>
      <c r="AQ570" s="116"/>
      <c r="AR570" s="116"/>
      <c r="AS570" s="116"/>
      <c r="AT570" s="116"/>
      <c r="AU570" s="116"/>
      <c r="AV570" s="116"/>
      <c r="AW570" s="116"/>
      <c r="AX570" s="116"/>
      <c r="AY570" s="116"/>
      <c r="AZ570" s="116"/>
    </row>
    <row r="571" spans="1:52" ht="12" customHeight="1">
      <c r="A571" s="116"/>
      <c r="B571" s="116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  <c r="AA571" s="116"/>
      <c r="AB571" s="116"/>
      <c r="AC571" s="116"/>
      <c r="AD571" s="116"/>
      <c r="AE571" s="168"/>
      <c r="AF571" s="168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116"/>
      <c r="AQ571" s="116"/>
      <c r="AR571" s="116"/>
      <c r="AS571" s="116"/>
      <c r="AT571" s="116"/>
      <c r="AU571" s="116"/>
      <c r="AV571" s="116"/>
      <c r="AW571" s="116"/>
      <c r="AX571" s="116"/>
      <c r="AY571" s="116"/>
      <c r="AZ571" s="116"/>
    </row>
    <row r="572" spans="1:52" ht="12" customHeight="1">
      <c r="A572" s="116"/>
      <c r="B572" s="116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  <c r="AA572" s="116"/>
      <c r="AB572" s="116"/>
      <c r="AC572" s="116"/>
      <c r="AD572" s="116"/>
      <c r="AE572" s="168"/>
      <c r="AF572" s="168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116"/>
      <c r="AQ572" s="116"/>
      <c r="AR572" s="116"/>
      <c r="AS572" s="116"/>
      <c r="AT572" s="116"/>
      <c r="AU572" s="116"/>
      <c r="AV572" s="116"/>
      <c r="AW572" s="116"/>
      <c r="AX572" s="116"/>
      <c r="AY572" s="116"/>
      <c r="AZ572" s="116"/>
    </row>
    <row r="573" spans="1:52" ht="12" customHeight="1">
      <c r="A573" s="116"/>
      <c r="B573" s="116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  <c r="AB573" s="116"/>
      <c r="AC573" s="116"/>
      <c r="AD573" s="116"/>
      <c r="AE573" s="168"/>
      <c r="AF573" s="168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116"/>
      <c r="AQ573" s="116"/>
      <c r="AR573" s="116"/>
      <c r="AS573" s="116"/>
      <c r="AT573" s="116"/>
      <c r="AU573" s="116"/>
      <c r="AV573" s="116"/>
      <c r="AW573" s="116"/>
      <c r="AX573" s="116"/>
      <c r="AY573" s="116"/>
      <c r="AZ573" s="116"/>
    </row>
    <row r="574" spans="1:52" ht="12" customHeight="1">
      <c r="A574" s="116"/>
      <c r="B574" s="116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  <c r="AA574" s="116"/>
      <c r="AB574" s="116"/>
      <c r="AC574" s="116"/>
      <c r="AD574" s="116"/>
      <c r="AE574" s="168"/>
      <c r="AF574" s="168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116"/>
      <c r="AQ574" s="116"/>
      <c r="AR574" s="116"/>
      <c r="AS574" s="116"/>
      <c r="AT574" s="116"/>
      <c r="AU574" s="116"/>
      <c r="AV574" s="116"/>
      <c r="AW574" s="116"/>
      <c r="AX574" s="116"/>
      <c r="AY574" s="116"/>
      <c r="AZ574" s="116"/>
    </row>
    <row r="575" spans="1:52" ht="12" customHeight="1">
      <c r="A575" s="116"/>
      <c r="B575" s="116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  <c r="AA575" s="116"/>
      <c r="AB575" s="116"/>
      <c r="AC575" s="116"/>
      <c r="AD575" s="116"/>
      <c r="AE575" s="168"/>
      <c r="AF575" s="168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116"/>
      <c r="AQ575" s="116"/>
      <c r="AR575" s="116"/>
      <c r="AS575" s="116"/>
      <c r="AT575" s="116"/>
      <c r="AU575" s="116"/>
      <c r="AV575" s="116"/>
      <c r="AW575" s="116"/>
      <c r="AX575" s="116"/>
      <c r="AY575" s="116"/>
      <c r="AZ575" s="116"/>
    </row>
    <row r="576" spans="1:52" ht="12" customHeight="1">
      <c r="A576" s="116"/>
      <c r="B576" s="116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  <c r="AA576" s="116"/>
      <c r="AB576" s="116"/>
      <c r="AC576" s="116"/>
      <c r="AD576" s="116"/>
      <c r="AE576" s="168"/>
      <c r="AF576" s="168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116"/>
      <c r="AQ576" s="116"/>
      <c r="AR576" s="116"/>
      <c r="AS576" s="116"/>
      <c r="AT576" s="116"/>
      <c r="AU576" s="116"/>
      <c r="AV576" s="116"/>
      <c r="AW576" s="116"/>
      <c r="AX576" s="116"/>
      <c r="AY576" s="116"/>
      <c r="AZ576" s="116"/>
    </row>
    <row r="577" spans="1:52" ht="12" customHeight="1">
      <c r="A577" s="116"/>
      <c r="B577" s="116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  <c r="AA577" s="116"/>
      <c r="AB577" s="116"/>
      <c r="AC577" s="116"/>
      <c r="AD577" s="116"/>
      <c r="AE577" s="168"/>
      <c r="AF577" s="168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116"/>
      <c r="AQ577" s="116"/>
      <c r="AR577" s="116"/>
      <c r="AS577" s="116"/>
      <c r="AT577" s="116"/>
      <c r="AU577" s="116"/>
      <c r="AV577" s="116"/>
      <c r="AW577" s="116"/>
      <c r="AX577" s="116"/>
      <c r="AY577" s="116"/>
      <c r="AZ577" s="116"/>
    </row>
    <row r="578" spans="1:52" ht="12" customHeight="1">
      <c r="A578" s="116"/>
      <c r="B578" s="116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  <c r="AA578" s="116"/>
      <c r="AB578" s="116"/>
      <c r="AC578" s="116"/>
      <c r="AD578" s="116"/>
      <c r="AE578" s="168"/>
      <c r="AF578" s="168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116"/>
      <c r="AQ578" s="116"/>
      <c r="AR578" s="116"/>
      <c r="AS578" s="116"/>
      <c r="AT578" s="116"/>
      <c r="AU578" s="116"/>
      <c r="AV578" s="116"/>
      <c r="AW578" s="116"/>
      <c r="AX578" s="116"/>
      <c r="AY578" s="116"/>
      <c r="AZ578" s="116"/>
    </row>
    <row r="579" spans="1:52" ht="12" customHeight="1">
      <c r="A579" s="116"/>
      <c r="B579" s="116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  <c r="AA579" s="116"/>
      <c r="AB579" s="116"/>
      <c r="AC579" s="116"/>
      <c r="AD579" s="116"/>
      <c r="AE579" s="168"/>
      <c r="AF579" s="168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116"/>
      <c r="AQ579" s="116"/>
      <c r="AR579" s="116"/>
      <c r="AS579" s="116"/>
      <c r="AT579" s="116"/>
      <c r="AU579" s="116"/>
      <c r="AV579" s="116"/>
      <c r="AW579" s="116"/>
      <c r="AX579" s="116"/>
      <c r="AY579" s="116"/>
      <c r="AZ579" s="116"/>
    </row>
    <row r="580" spans="1:52" ht="12" customHeight="1">
      <c r="A580" s="11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  <c r="AA580" s="116"/>
      <c r="AB580" s="116"/>
      <c r="AC580" s="116"/>
      <c r="AD580" s="116"/>
      <c r="AE580" s="168"/>
      <c r="AF580" s="168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116"/>
      <c r="AQ580" s="116"/>
      <c r="AR580" s="116"/>
      <c r="AS580" s="116"/>
      <c r="AT580" s="116"/>
      <c r="AU580" s="116"/>
      <c r="AV580" s="116"/>
      <c r="AW580" s="116"/>
      <c r="AX580" s="116"/>
      <c r="AY580" s="116"/>
      <c r="AZ580" s="116"/>
    </row>
    <row r="581" spans="1:52" ht="12" customHeight="1">
      <c r="A581" s="116"/>
      <c r="B581" s="116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  <c r="AA581" s="116"/>
      <c r="AB581" s="116"/>
      <c r="AC581" s="116"/>
      <c r="AD581" s="116"/>
      <c r="AE581" s="168"/>
      <c r="AF581" s="168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116"/>
      <c r="AQ581" s="116"/>
      <c r="AR581" s="116"/>
      <c r="AS581" s="116"/>
      <c r="AT581" s="116"/>
      <c r="AU581" s="116"/>
      <c r="AV581" s="116"/>
      <c r="AW581" s="116"/>
      <c r="AX581" s="116"/>
      <c r="AY581" s="116"/>
      <c r="AZ581" s="116"/>
    </row>
    <row r="582" spans="1:52" ht="12" customHeight="1">
      <c r="A582" s="116"/>
      <c r="B582" s="116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  <c r="AA582" s="116"/>
      <c r="AB582" s="116"/>
      <c r="AC582" s="116"/>
      <c r="AD582" s="116"/>
      <c r="AE582" s="168"/>
      <c r="AF582" s="168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116"/>
      <c r="AQ582" s="116"/>
      <c r="AR582" s="116"/>
      <c r="AS582" s="116"/>
      <c r="AT582" s="116"/>
      <c r="AU582" s="116"/>
      <c r="AV582" s="116"/>
      <c r="AW582" s="116"/>
      <c r="AX582" s="116"/>
      <c r="AY582" s="116"/>
      <c r="AZ582" s="116"/>
    </row>
    <row r="583" spans="1:52" ht="12" customHeight="1">
      <c r="A583" s="116"/>
      <c r="B583" s="116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  <c r="AB583" s="116"/>
      <c r="AC583" s="116"/>
      <c r="AD583" s="116"/>
      <c r="AE583" s="168"/>
      <c r="AF583" s="168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116"/>
      <c r="AQ583" s="116"/>
      <c r="AR583" s="116"/>
      <c r="AS583" s="116"/>
      <c r="AT583" s="116"/>
      <c r="AU583" s="116"/>
      <c r="AV583" s="116"/>
      <c r="AW583" s="116"/>
      <c r="AX583" s="116"/>
      <c r="AY583" s="116"/>
      <c r="AZ583" s="116"/>
    </row>
    <row r="584" spans="1:52" ht="12" customHeight="1">
      <c r="A584" s="116"/>
      <c r="B584" s="116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  <c r="AA584" s="116"/>
      <c r="AB584" s="116"/>
      <c r="AC584" s="116"/>
      <c r="AD584" s="116"/>
      <c r="AE584" s="168"/>
      <c r="AF584" s="168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116"/>
      <c r="AQ584" s="116"/>
      <c r="AR584" s="116"/>
      <c r="AS584" s="116"/>
      <c r="AT584" s="116"/>
      <c r="AU584" s="116"/>
      <c r="AV584" s="116"/>
      <c r="AW584" s="116"/>
      <c r="AX584" s="116"/>
      <c r="AY584" s="116"/>
      <c r="AZ584" s="116"/>
    </row>
    <row r="585" spans="1:52" ht="12" customHeight="1">
      <c r="A585" s="116"/>
      <c r="B585" s="116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  <c r="AA585" s="116"/>
      <c r="AB585" s="116"/>
      <c r="AC585" s="116"/>
      <c r="AD585" s="116"/>
      <c r="AE585" s="168"/>
      <c r="AF585" s="168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116"/>
      <c r="AQ585" s="116"/>
      <c r="AR585" s="116"/>
      <c r="AS585" s="116"/>
      <c r="AT585" s="116"/>
      <c r="AU585" s="116"/>
      <c r="AV585" s="116"/>
      <c r="AW585" s="116"/>
      <c r="AX585" s="116"/>
      <c r="AY585" s="116"/>
      <c r="AZ585" s="116"/>
    </row>
    <row r="586" spans="1:52" ht="12" customHeight="1">
      <c r="A586" s="116"/>
      <c r="B586" s="116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  <c r="AA586" s="116"/>
      <c r="AB586" s="116"/>
      <c r="AC586" s="116"/>
      <c r="AD586" s="116"/>
      <c r="AE586" s="168"/>
      <c r="AF586" s="168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116"/>
      <c r="AQ586" s="116"/>
      <c r="AR586" s="116"/>
      <c r="AS586" s="116"/>
      <c r="AT586" s="116"/>
      <c r="AU586" s="116"/>
      <c r="AV586" s="116"/>
      <c r="AW586" s="116"/>
      <c r="AX586" s="116"/>
      <c r="AY586" s="116"/>
      <c r="AZ586" s="116"/>
    </row>
    <row r="587" spans="1:52" ht="12" customHeight="1">
      <c r="A587" s="116"/>
      <c r="B587" s="116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16"/>
      <c r="AB587" s="116"/>
      <c r="AC587" s="116"/>
      <c r="AD587" s="116"/>
      <c r="AE587" s="168"/>
      <c r="AF587" s="168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116"/>
      <c r="AQ587" s="116"/>
      <c r="AR587" s="116"/>
      <c r="AS587" s="116"/>
      <c r="AT587" s="116"/>
      <c r="AU587" s="116"/>
      <c r="AV587" s="116"/>
      <c r="AW587" s="116"/>
      <c r="AX587" s="116"/>
      <c r="AY587" s="116"/>
      <c r="AZ587" s="116"/>
    </row>
    <row r="588" spans="1:52" ht="12" customHeight="1">
      <c r="A588" s="116"/>
      <c r="B588" s="116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  <c r="AA588" s="116"/>
      <c r="AB588" s="116"/>
      <c r="AC588" s="116"/>
      <c r="AD588" s="116"/>
      <c r="AE588" s="168"/>
      <c r="AF588" s="168"/>
      <c r="AG588" s="116"/>
      <c r="AH588" s="116"/>
      <c r="AI588" s="116"/>
      <c r="AJ588" s="116"/>
      <c r="AK588" s="116"/>
      <c r="AL588" s="116"/>
      <c r="AM588" s="116"/>
      <c r="AN588" s="116"/>
      <c r="AO588" s="116"/>
      <c r="AP588" s="116"/>
      <c r="AQ588" s="116"/>
      <c r="AR588" s="116"/>
      <c r="AS588" s="116"/>
      <c r="AT588" s="116"/>
      <c r="AU588" s="116"/>
      <c r="AV588" s="116"/>
      <c r="AW588" s="116"/>
      <c r="AX588" s="116"/>
      <c r="AY588" s="116"/>
      <c r="AZ588" s="116"/>
    </row>
    <row r="589" spans="1:52" ht="12" customHeight="1">
      <c r="A589" s="116"/>
      <c r="B589" s="116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  <c r="AA589" s="116"/>
      <c r="AB589" s="116"/>
      <c r="AC589" s="116"/>
      <c r="AD589" s="116"/>
      <c r="AE589" s="168"/>
      <c r="AF589" s="168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116"/>
      <c r="AQ589" s="116"/>
      <c r="AR589" s="116"/>
      <c r="AS589" s="116"/>
      <c r="AT589" s="116"/>
      <c r="AU589" s="116"/>
      <c r="AV589" s="116"/>
      <c r="AW589" s="116"/>
      <c r="AX589" s="116"/>
      <c r="AY589" s="116"/>
      <c r="AZ589" s="116"/>
    </row>
    <row r="590" spans="1:52" ht="12" customHeight="1">
      <c r="A590" s="116"/>
      <c r="B590" s="116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  <c r="AA590" s="116"/>
      <c r="AB590" s="116"/>
      <c r="AC590" s="116"/>
      <c r="AD590" s="116"/>
      <c r="AE590" s="168"/>
      <c r="AF590" s="168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116"/>
      <c r="AQ590" s="116"/>
      <c r="AR590" s="116"/>
      <c r="AS590" s="116"/>
      <c r="AT590" s="116"/>
      <c r="AU590" s="116"/>
      <c r="AV590" s="116"/>
      <c r="AW590" s="116"/>
      <c r="AX590" s="116"/>
      <c r="AY590" s="116"/>
      <c r="AZ590" s="116"/>
    </row>
    <row r="591" spans="1:52" ht="12" customHeight="1">
      <c r="A591" s="116"/>
      <c r="B591" s="116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  <c r="AA591" s="116"/>
      <c r="AB591" s="116"/>
      <c r="AC591" s="116"/>
      <c r="AD591" s="116"/>
      <c r="AE591" s="168"/>
      <c r="AF591" s="168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116"/>
      <c r="AQ591" s="116"/>
      <c r="AR591" s="116"/>
      <c r="AS591" s="116"/>
      <c r="AT591" s="116"/>
      <c r="AU591" s="116"/>
      <c r="AV591" s="116"/>
      <c r="AW591" s="116"/>
      <c r="AX591" s="116"/>
      <c r="AY591" s="116"/>
      <c r="AZ591" s="116"/>
    </row>
    <row r="592" spans="1:52" ht="12" customHeight="1">
      <c r="A592" s="116"/>
      <c r="B592" s="116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  <c r="AA592" s="116"/>
      <c r="AB592" s="116"/>
      <c r="AC592" s="116"/>
      <c r="AD592" s="116"/>
      <c r="AE592" s="168"/>
      <c r="AF592" s="168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116"/>
      <c r="AQ592" s="116"/>
      <c r="AR592" s="116"/>
      <c r="AS592" s="116"/>
      <c r="AT592" s="116"/>
      <c r="AU592" s="116"/>
      <c r="AV592" s="116"/>
      <c r="AW592" s="116"/>
      <c r="AX592" s="116"/>
      <c r="AY592" s="116"/>
      <c r="AZ592" s="116"/>
    </row>
    <row r="593" spans="1:52" ht="12" customHeight="1">
      <c r="A593" s="116"/>
      <c r="B593" s="116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  <c r="AA593" s="116"/>
      <c r="AB593" s="116"/>
      <c r="AC593" s="116"/>
      <c r="AD593" s="116"/>
      <c r="AE593" s="168"/>
      <c r="AF593" s="168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116"/>
      <c r="AQ593" s="116"/>
      <c r="AR593" s="116"/>
      <c r="AS593" s="116"/>
      <c r="AT593" s="116"/>
      <c r="AU593" s="116"/>
      <c r="AV593" s="116"/>
      <c r="AW593" s="116"/>
      <c r="AX593" s="116"/>
      <c r="AY593" s="116"/>
      <c r="AZ593" s="116"/>
    </row>
    <row r="594" spans="1:52" ht="12" customHeight="1">
      <c r="A594" s="116"/>
      <c r="B594" s="116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  <c r="AA594" s="116"/>
      <c r="AB594" s="116"/>
      <c r="AC594" s="116"/>
      <c r="AD594" s="116"/>
      <c r="AE594" s="168"/>
      <c r="AF594" s="168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116"/>
      <c r="AQ594" s="116"/>
      <c r="AR594" s="116"/>
      <c r="AS594" s="116"/>
      <c r="AT594" s="116"/>
      <c r="AU594" s="116"/>
      <c r="AV594" s="116"/>
      <c r="AW594" s="116"/>
      <c r="AX594" s="116"/>
      <c r="AY594" s="116"/>
      <c r="AZ594" s="116"/>
    </row>
    <row r="595" spans="1:52" ht="12" customHeight="1">
      <c r="A595" s="116"/>
      <c r="B595" s="116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  <c r="AA595" s="116"/>
      <c r="AB595" s="116"/>
      <c r="AC595" s="116"/>
      <c r="AD595" s="116"/>
      <c r="AE595" s="168"/>
      <c r="AF595" s="168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116"/>
      <c r="AQ595" s="116"/>
      <c r="AR595" s="116"/>
      <c r="AS595" s="116"/>
      <c r="AT595" s="116"/>
      <c r="AU595" s="116"/>
      <c r="AV595" s="116"/>
      <c r="AW595" s="116"/>
      <c r="AX595" s="116"/>
      <c r="AY595" s="116"/>
      <c r="AZ595" s="116"/>
    </row>
    <row r="596" spans="1:52" ht="12" customHeight="1">
      <c r="A596" s="116"/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  <c r="AA596" s="116"/>
      <c r="AB596" s="116"/>
      <c r="AC596" s="116"/>
      <c r="AD596" s="116"/>
      <c r="AE596" s="168"/>
      <c r="AF596" s="168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116"/>
      <c r="AQ596" s="116"/>
      <c r="AR596" s="116"/>
      <c r="AS596" s="116"/>
      <c r="AT596" s="116"/>
      <c r="AU596" s="116"/>
      <c r="AV596" s="116"/>
      <c r="AW596" s="116"/>
      <c r="AX596" s="116"/>
      <c r="AY596" s="116"/>
      <c r="AZ596" s="116"/>
    </row>
    <row r="597" spans="1:52" ht="12" customHeight="1">
      <c r="A597" s="116"/>
      <c r="B597" s="116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  <c r="AA597" s="116"/>
      <c r="AB597" s="116"/>
      <c r="AC597" s="116"/>
      <c r="AD597" s="116"/>
      <c r="AE597" s="168"/>
      <c r="AF597" s="168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116"/>
      <c r="AQ597" s="116"/>
      <c r="AR597" s="116"/>
      <c r="AS597" s="116"/>
      <c r="AT597" s="116"/>
      <c r="AU597" s="116"/>
      <c r="AV597" s="116"/>
      <c r="AW597" s="116"/>
      <c r="AX597" s="116"/>
      <c r="AY597" s="116"/>
      <c r="AZ597" s="116"/>
    </row>
    <row r="598" spans="1:52" ht="12" customHeight="1">
      <c r="A598" s="116"/>
      <c r="B598" s="116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  <c r="AA598" s="116"/>
      <c r="AB598" s="116"/>
      <c r="AC598" s="116"/>
      <c r="AD598" s="116"/>
      <c r="AE598" s="168"/>
      <c r="AF598" s="168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116"/>
      <c r="AQ598" s="116"/>
      <c r="AR598" s="116"/>
      <c r="AS598" s="116"/>
      <c r="AT598" s="116"/>
      <c r="AU598" s="116"/>
      <c r="AV598" s="116"/>
      <c r="AW598" s="116"/>
      <c r="AX598" s="116"/>
      <c r="AY598" s="116"/>
      <c r="AZ598" s="116"/>
    </row>
    <row r="599" spans="1:52" ht="12" customHeight="1">
      <c r="A599" s="116"/>
      <c r="B599" s="116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  <c r="AA599" s="116"/>
      <c r="AB599" s="116"/>
      <c r="AC599" s="116"/>
      <c r="AD599" s="116"/>
      <c r="AE599" s="168"/>
      <c r="AF599" s="168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116"/>
      <c r="AQ599" s="116"/>
      <c r="AR599" s="116"/>
      <c r="AS599" s="116"/>
      <c r="AT599" s="116"/>
      <c r="AU599" s="116"/>
      <c r="AV599" s="116"/>
      <c r="AW599" s="116"/>
      <c r="AX599" s="116"/>
      <c r="AY599" s="116"/>
      <c r="AZ599" s="116"/>
    </row>
    <row r="600" spans="1:52" ht="12" customHeight="1">
      <c r="A600" s="116"/>
      <c r="B600" s="116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  <c r="AA600" s="116"/>
      <c r="AB600" s="116"/>
      <c r="AC600" s="116"/>
      <c r="AD600" s="116"/>
      <c r="AE600" s="168"/>
      <c r="AF600" s="168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116"/>
      <c r="AQ600" s="116"/>
      <c r="AR600" s="116"/>
      <c r="AS600" s="116"/>
      <c r="AT600" s="116"/>
      <c r="AU600" s="116"/>
      <c r="AV600" s="116"/>
      <c r="AW600" s="116"/>
      <c r="AX600" s="116"/>
      <c r="AY600" s="116"/>
      <c r="AZ600" s="116"/>
    </row>
    <row r="601" spans="1:52" ht="12" customHeight="1">
      <c r="A601" s="116"/>
      <c r="B601" s="116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  <c r="AA601" s="116"/>
      <c r="AB601" s="116"/>
      <c r="AC601" s="116"/>
      <c r="AD601" s="116"/>
      <c r="AE601" s="168"/>
      <c r="AF601" s="168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116"/>
      <c r="AQ601" s="116"/>
      <c r="AR601" s="116"/>
      <c r="AS601" s="116"/>
      <c r="AT601" s="116"/>
      <c r="AU601" s="116"/>
      <c r="AV601" s="116"/>
      <c r="AW601" s="116"/>
      <c r="AX601" s="116"/>
      <c r="AY601" s="116"/>
      <c r="AZ601" s="116"/>
    </row>
    <row r="602" spans="1:52" ht="12" customHeight="1">
      <c r="A602" s="116"/>
      <c r="B602" s="116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  <c r="AA602" s="116"/>
      <c r="AB602" s="116"/>
      <c r="AC602" s="116"/>
      <c r="AD602" s="116"/>
      <c r="AE602" s="168"/>
      <c r="AF602" s="168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116"/>
      <c r="AQ602" s="116"/>
      <c r="AR602" s="116"/>
      <c r="AS602" s="116"/>
      <c r="AT602" s="116"/>
      <c r="AU602" s="116"/>
      <c r="AV602" s="116"/>
      <c r="AW602" s="116"/>
      <c r="AX602" s="116"/>
      <c r="AY602" s="116"/>
      <c r="AZ602" s="116"/>
    </row>
    <row r="603" spans="1:52" ht="12" customHeight="1">
      <c r="A603" s="116"/>
      <c r="B603" s="116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  <c r="AA603" s="116"/>
      <c r="AB603" s="116"/>
      <c r="AC603" s="116"/>
      <c r="AD603" s="116"/>
      <c r="AE603" s="168"/>
      <c r="AF603" s="168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116"/>
      <c r="AQ603" s="116"/>
      <c r="AR603" s="116"/>
      <c r="AS603" s="116"/>
      <c r="AT603" s="116"/>
      <c r="AU603" s="116"/>
      <c r="AV603" s="116"/>
      <c r="AW603" s="116"/>
      <c r="AX603" s="116"/>
      <c r="AY603" s="116"/>
      <c r="AZ603" s="116"/>
    </row>
    <row r="604" spans="1:52" ht="12" customHeight="1">
      <c r="A604" s="116"/>
      <c r="B604" s="116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  <c r="AA604" s="116"/>
      <c r="AB604" s="116"/>
      <c r="AC604" s="116"/>
      <c r="AD604" s="116"/>
      <c r="AE604" s="168"/>
      <c r="AF604" s="168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116"/>
      <c r="AQ604" s="116"/>
      <c r="AR604" s="116"/>
      <c r="AS604" s="116"/>
      <c r="AT604" s="116"/>
      <c r="AU604" s="116"/>
      <c r="AV604" s="116"/>
      <c r="AW604" s="116"/>
      <c r="AX604" s="116"/>
      <c r="AY604" s="116"/>
      <c r="AZ604" s="116"/>
    </row>
    <row r="605" spans="1:52" ht="12" customHeight="1">
      <c r="A605" s="116"/>
      <c r="B605" s="116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  <c r="AA605" s="116"/>
      <c r="AB605" s="116"/>
      <c r="AC605" s="116"/>
      <c r="AD605" s="116"/>
      <c r="AE605" s="168"/>
      <c r="AF605" s="168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116"/>
      <c r="AQ605" s="116"/>
      <c r="AR605" s="116"/>
      <c r="AS605" s="116"/>
      <c r="AT605" s="116"/>
      <c r="AU605" s="116"/>
      <c r="AV605" s="116"/>
      <c r="AW605" s="116"/>
      <c r="AX605" s="116"/>
      <c r="AY605" s="116"/>
      <c r="AZ605" s="116"/>
    </row>
    <row r="606" spans="1:52" ht="12" customHeight="1">
      <c r="A606" s="116"/>
      <c r="B606" s="116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  <c r="AA606" s="116"/>
      <c r="AB606" s="116"/>
      <c r="AC606" s="116"/>
      <c r="AD606" s="116"/>
      <c r="AE606" s="168"/>
      <c r="AF606" s="168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116"/>
      <c r="AQ606" s="116"/>
      <c r="AR606" s="116"/>
      <c r="AS606" s="116"/>
      <c r="AT606" s="116"/>
      <c r="AU606" s="116"/>
      <c r="AV606" s="116"/>
      <c r="AW606" s="116"/>
      <c r="AX606" s="116"/>
      <c r="AY606" s="116"/>
      <c r="AZ606" s="116"/>
    </row>
    <row r="607" spans="1:52" ht="12" customHeight="1">
      <c r="A607" s="116"/>
      <c r="B607" s="116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  <c r="AA607" s="116"/>
      <c r="AB607" s="116"/>
      <c r="AC607" s="116"/>
      <c r="AD607" s="116"/>
      <c r="AE607" s="168"/>
      <c r="AF607" s="168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116"/>
      <c r="AQ607" s="116"/>
      <c r="AR607" s="116"/>
      <c r="AS607" s="116"/>
      <c r="AT607" s="116"/>
      <c r="AU607" s="116"/>
      <c r="AV607" s="116"/>
      <c r="AW607" s="116"/>
      <c r="AX607" s="116"/>
      <c r="AY607" s="116"/>
      <c r="AZ607" s="116"/>
    </row>
    <row r="608" spans="1:52" ht="12" customHeight="1">
      <c r="A608" s="116"/>
      <c r="B608" s="116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  <c r="AA608" s="116"/>
      <c r="AB608" s="116"/>
      <c r="AC608" s="116"/>
      <c r="AD608" s="116"/>
      <c r="AE608" s="168"/>
      <c r="AF608" s="168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116"/>
      <c r="AQ608" s="116"/>
      <c r="AR608" s="116"/>
      <c r="AS608" s="116"/>
      <c r="AT608" s="116"/>
      <c r="AU608" s="116"/>
      <c r="AV608" s="116"/>
      <c r="AW608" s="116"/>
      <c r="AX608" s="116"/>
      <c r="AY608" s="116"/>
      <c r="AZ608" s="116"/>
    </row>
    <row r="609" spans="1:52" ht="12" customHeight="1">
      <c r="A609" s="116"/>
      <c r="B609" s="116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  <c r="AA609" s="116"/>
      <c r="AB609" s="116"/>
      <c r="AC609" s="116"/>
      <c r="AD609" s="116"/>
      <c r="AE609" s="168"/>
      <c r="AF609" s="168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116"/>
      <c r="AQ609" s="116"/>
      <c r="AR609" s="116"/>
      <c r="AS609" s="116"/>
      <c r="AT609" s="116"/>
      <c r="AU609" s="116"/>
      <c r="AV609" s="116"/>
      <c r="AW609" s="116"/>
      <c r="AX609" s="116"/>
      <c r="AY609" s="116"/>
      <c r="AZ609" s="116"/>
    </row>
    <row r="610" spans="1:52" ht="12" customHeight="1">
      <c r="A610" s="116"/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  <c r="AA610" s="116"/>
      <c r="AB610" s="116"/>
      <c r="AC610" s="116"/>
      <c r="AD610" s="116"/>
      <c r="AE610" s="168"/>
      <c r="AF610" s="168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116"/>
      <c r="AQ610" s="116"/>
      <c r="AR610" s="116"/>
      <c r="AS610" s="116"/>
      <c r="AT610" s="116"/>
      <c r="AU610" s="116"/>
      <c r="AV610" s="116"/>
      <c r="AW610" s="116"/>
      <c r="AX610" s="116"/>
      <c r="AY610" s="116"/>
      <c r="AZ610" s="116"/>
    </row>
    <row r="611" spans="1:52" ht="12" customHeight="1">
      <c r="A611" s="116"/>
      <c r="B611" s="116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  <c r="AA611" s="116"/>
      <c r="AB611" s="116"/>
      <c r="AC611" s="116"/>
      <c r="AD611" s="116"/>
      <c r="AE611" s="168"/>
      <c r="AF611" s="168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116"/>
      <c r="AQ611" s="116"/>
      <c r="AR611" s="116"/>
      <c r="AS611" s="116"/>
      <c r="AT611" s="116"/>
      <c r="AU611" s="116"/>
      <c r="AV611" s="116"/>
      <c r="AW611" s="116"/>
      <c r="AX611" s="116"/>
      <c r="AY611" s="116"/>
      <c r="AZ611" s="116"/>
    </row>
    <row r="612" spans="1:52" ht="12" customHeight="1">
      <c r="A612" s="116"/>
      <c r="B612" s="116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  <c r="AA612" s="116"/>
      <c r="AB612" s="116"/>
      <c r="AC612" s="116"/>
      <c r="AD612" s="116"/>
      <c r="AE612" s="168"/>
      <c r="AF612" s="168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116"/>
      <c r="AQ612" s="116"/>
      <c r="AR612" s="116"/>
      <c r="AS612" s="116"/>
      <c r="AT612" s="116"/>
      <c r="AU612" s="116"/>
      <c r="AV612" s="116"/>
      <c r="AW612" s="116"/>
      <c r="AX612" s="116"/>
      <c r="AY612" s="116"/>
      <c r="AZ612" s="116"/>
    </row>
    <row r="613" spans="1:52" ht="12" customHeight="1">
      <c r="A613" s="116"/>
      <c r="B613" s="116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  <c r="AA613" s="116"/>
      <c r="AB613" s="116"/>
      <c r="AC613" s="116"/>
      <c r="AD613" s="116"/>
      <c r="AE613" s="168"/>
      <c r="AF613" s="168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116"/>
      <c r="AQ613" s="116"/>
      <c r="AR613" s="116"/>
      <c r="AS613" s="116"/>
      <c r="AT613" s="116"/>
      <c r="AU613" s="116"/>
      <c r="AV613" s="116"/>
      <c r="AW613" s="116"/>
      <c r="AX613" s="116"/>
      <c r="AY613" s="116"/>
      <c r="AZ613" s="116"/>
    </row>
    <row r="614" spans="1:52" ht="12" customHeight="1">
      <c r="A614" s="11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  <c r="AA614" s="116"/>
      <c r="AB614" s="116"/>
      <c r="AC614" s="116"/>
      <c r="AD614" s="116"/>
      <c r="AE614" s="168"/>
      <c r="AF614" s="168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116"/>
      <c r="AQ614" s="116"/>
      <c r="AR614" s="116"/>
      <c r="AS614" s="116"/>
      <c r="AT614" s="116"/>
      <c r="AU614" s="116"/>
      <c r="AV614" s="116"/>
      <c r="AW614" s="116"/>
      <c r="AX614" s="116"/>
      <c r="AY614" s="116"/>
      <c r="AZ614" s="116"/>
    </row>
    <row r="615" spans="1:52" ht="12" customHeight="1">
      <c r="A615" s="116"/>
      <c r="B615" s="116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  <c r="AA615" s="116"/>
      <c r="AB615" s="116"/>
      <c r="AC615" s="116"/>
      <c r="AD615" s="116"/>
      <c r="AE615" s="168"/>
      <c r="AF615" s="168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116"/>
      <c r="AQ615" s="116"/>
      <c r="AR615" s="116"/>
      <c r="AS615" s="116"/>
      <c r="AT615" s="116"/>
      <c r="AU615" s="116"/>
      <c r="AV615" s="116"/>
      <c r="AW615" s="116"/>
      <c r="AX615" s="116"/>
      <c r="AY615" s="116"/>
      <c r="AZ615" s="116"/>
    </row>
    <row r="616" spans="1:52" ht="12" customHeight="1">
      <c r="A616" s="116"/>
      <c r="B616" s="116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  <c r="AA616" s="116"/>
      <c r="AB616" s="116"/>
      <c r="AC616" s="116"/>
      <c r="AD616" s="116"/>
      <c r="AE616" s="168"/>
      <c r="AF616" s="168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116"/>
      <c r="AQ616" s="116"/>
      <c r="AR616" s="116"/>
      <c r="AS616" s="116"/>
      <c r="AT616" s="116"/>
      <c r="AU616" s="116"/>
      <c r="AV616" s="116"/>
      <c r="AW616" s="116"/>
      <c r="AX616" s="116"/>
      <c r="AY616" s="116"/>
      <c r="AZ616" s="116"/>
    </row>
    <row r="617" spans="1:52" ht="12" customHeight="1">
      <c r="A617" s="116"/>
      <c r="B617" s="116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  <c r="AA617" s="116"/>
      <c r="AB617" s="116"/>
      <c r="AC617" s="116"/>
      <c r="AD617" s="116"/>
      <c r="AE617" s="168"/>
      <c r="AF617" s="168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116"/>
      <c r="AQ617" s="116"/>
      <c r="AR617" s="116"/>
      <c r="AS617" s="116"/>
      <c r="AT617" s="116"/>
      <c r="AU617" s="116"/>
      <c r="AV617" s="116"/>
      <c r="AW617" s="116"/>
      <c r="AX617" s="116"/>
      <c r="AY617" s="116"/>
      <c r="AZ617" s="116"/>
    </row>
    <row r="618" spans="1:52" ht="12" customHeight="1">
      <c r="A618" s="116"/>
      <c r="B618" s="116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  <c r="AA618" s="116"/>
      <c r="AB618" s="116"/>
      <c r="AC618" s="116"/>
      <c r="AD618" s="116"/>
      <c r="AE618" s="168"/>
      <c r="AF618" s="168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116"/>
      <c r="AQ618" s="116"/>
      <c r="AR618" s="116"/>
      <c r="AS618" s="116"/>
      <c r="AT618" s="116"/>
      <c r="AU618" s="116"/>
      <c r="AV618" s="116"/>
      <c r="AW618" s="116"/>
      <c r="AX618" s="116"/>
      <c r="AY618" s="116"/>
      <c r="AZ618" s="116"/>
    </row>
    <row r="619" spans="1:52" ht="12" customHeight="1">
      <c r="A619" s="116"/>
      <c r="B619" s="116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  <c r="AA619" s="116"/>
      <c r="AB619" s="116"/>
      <c r="AC619" s="116"/>
      <c r="AD619" s="116"/>
      <c r="AE619" s="168"/>
      <c r="AF619" s="168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116"/>
      <c r="AQ619" s="116"/>
      <c r="AR619" s="116"/>
      <c r="AS619" s="116"/>
      <c r="AT619" s="116"/>
      <c r="AU619" s="116"/>
      <c r="AV619" s="116"/>
      <c r="AW619" s="116"/>
      <c r="AX619" s="116"/>
      <c r="AY619" s="116"/>
      <c r="AZ619" s="116"/>
    </row>
    <row r="620" spans="1:52" ht="12" customHeight="1">
      <c r="A620" s="116"/>
      <c r="B620" s="116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  <c r="AA620" s="116"/>
      <c r="AB620" s="116"/>
      <c r="AC620" s="116"/>
      <c r="AD620" s="116"/>
      <c r="AE620" s="168"/>
      <c r="AF620" s="168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116"/>
      <c r="AQ620" s="116"/>
      <c r="AR620" s="116"/>
      <c r="AS620" s="116"/>
      <c r="AT620" s="116"/>
      <c r="AU620" s="116"/>
      <c r="AV620" s="116"/>
      <c r="AW620" s="116"/>
      <c r="AX620" s="116"/>
      <c r="AY620" s="116"/>
      <c r="AZ620" s="116"/>
    </row>
    <row r="621" spans="1:52" ht="12" customHeight="1">
      <c r="A621" s="116"/>
      <c r="B621" s="116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  <c r="AA621" s="116"/>
      <c r="AB621" s="116"/>
      <c r="AC621" s="116"/>
      <c r="AD621" s="116"/>
      <c r="AE621" s="168"/>
      <c r="AF621" s="168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116"/>
      <c r="AQ621" s="116"/>
      <c r="AR621" s="116"/>
      <c r="AS621" s="116"/>
      <c r="AT621" s="116"/>
      <c r="AU621" s="116"/>
      <c r="AV621" s="116"/>
      <c r="AW621" s="116"/>
      <c r="AX621" s="116"/>
      <c r="AY621" s="116"/>
      <c r="AZ621" s="116"/>
    </row>
    <row r="622" spans="1:52" ht="12" customHeight="1">
      <c r="A622" s="116"/>
      <c r="B622" s="116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  <c r="AA622" s="116"/>
      <c r="AB622" s="116"/>
      <c r="AC622" s="116"/>
      <c r="AD622" s="116"/>
      <c r="AE622" s="168"/>
      <c r="AF622" s="168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116"/>
      <c r="AQ622" s="116"/>
      <c r="AR622" s="116"/>
      <c r="AS622" s="116"/>
      <c r="AT622" s="116"/>
      <c r="AU622" s="116"/>
      <c r="AV622" s="116"/>
      <c r="AW622" s="116"/>
      <c r="AX622" s="116"/>
      <c r="AY622" s="116"/>
      <c r="AZ622" s="116"/>
    </row>
    <row r="623" spans="1:52" ht="12" customHeight="1">
      <c r="A623" s="116"/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  <c r="AA623" s="116"/>
      <c r="AB623" s="116"/>
      <c r="AC623" s="116"/>
      <c r="AD623" s="116"/>
      <c r="AE623" s="168"/>
      <c r="AF623" s="168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116"/>
      <c r="AQ623" s="116"/>
      <c r="AR623" s="116"/>
      <c r="AS623" s="116"/>
      <c r="AT623" s="116"/>
      <c r="AU623" s="116"/>
      <c r="AV623" s="116"/>
      <c r="AW623" s="116"/>
      <c r="AX623" s="116"/>
      <c r="AY623" s="116"/>
      <c r="AZ623" s="116"/>
    </row>
    <row r="624" spans="1:52" ht="12" customHeight="1">
      <c r="A624" s="116"/>
      <c r="B624" s="116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  <c r="AA624" s="116"/>
      <c r="AB624" s="116"/>
      <c r="AC624" s="116"/>
      <c r="AD624" s="116"/>
      <c r="AE624" s="168"/>
      <c r="AF624" s="168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116"/>
      <c r="AQ624" s="116"/>
      <c r="AR624" s="116"/>
      <c r="AS624" s="116"/>
      <c r="AT624" s="116"/>
      <c r="AU624" s="116"/>
      <c r="AV624" s="116"/>
      <c r="AW624" s="116"/>
      <c r="AX624" s="116"/>
      <c r="AY624" s="116"/>
      <c r="AZ624" s="116"/>
    </row>
    <row r="625" spans="1:52" ht="12" customHeight="1">
      <c r="A625" s="116"/>
      <c r="B625" s="116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  <c r="AA625" s="116"/>
      <c r="AB625" s="116"/>
      <c r="AC625" s="116"/>
      <c r="AD625" s="116"/>
      <c r="AE625" s="168"/>
      <c r="AF625" s="168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116"/>
      <c r="AQ625" s="116"/>
      <c r="AR625" s="116"/>
      <c r="AS625" s="116"/>
      <c r="AT625" s="116"/>
      <c r="AU625" s="116"/>
      <c r="AV625" s="116"/>
      <c r="AW625" s="116"/>
      <c r="AX625" s="116"/>
      <c r="AY625" s="116"/>
      <c r="AZ625" s="116"/>
    </row>
    <row r="626" spans="1:52" ht="12" customHeight="1">
      <c r="A626" s="116"/>
      <c r="B626" s="116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  <c r="AA626" s="116"/>
      <c r="AB626" s="116"/>
      <c r="AC626" s="116"/>
      <c r="AD626" s="116"/>
      <c r="AE626" s="168"/>
      <c r="AF626" s="168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116"/>
      <c r="AQ626" s="116"/>
      <c r="AR626" s="116"/>
      <c r="AS626" s="116"/>
      <c r="AT626" s="116"/>
      <c r="AU626" s="116"/>
      <c r="AV626" s="116"/>
      <c r="AW626" s="116"/>
      <c r="AX626" s="116"/>
      <c r="AY626" s="116"/>
      <c r="AZ626" s="116"/>
    </row>
    <row r="627" spans="1:52" ht="12" customHeight="1">
      <c r="A627" s="116"/>
      <c r="B627" s="116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  <c r="AA627" s="116"/>
      <c r="AB627" s="116"/>
      <c r="AC627" s="116"/>
      <c r="AD627" s="116"/>
      <c r="AE627" s="168"/>
      <c r="AF627" s="168"/>
      <c r="AG627" s="116"/>
      <c r="AH627" s="116"/>
      <c r="AI627" s="116"/>
      <c r="AJ627" s="116"/>
      <c r="AK627" s="116"/>
      <c r="AL627" s="116"/>
      <c r="AM627" s="116"/>
      <c r="AN627" s="116"/>
      <c r="AO627" s="116"/>
      <c r="AP627" s="116"/>
      <c r="AQ627" s="116"/>
      <c r="AR627" s="116"/>
      <c r="AS627" s="116"/>
      <c r="AT627" s="116"/>
      <c r="AU627" s="116"/>
      <c r="AV627" s="116"/>
      <c r="AW627" s="116"/>
      <c r="AX627" s="116"/>
      <c r="AY627" s="116"/>
      <c r="AZ627" s="116"/>
    </row>
    <row r="628" spans="1:52" ht="12" customHeight="1">
      <c r="A628" s="116"/>
      <c r="B628" s="116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  <c r="AA628" s="116"/>
      <c r="AB628" s="116"/>
      <c r="AC628" s="116"/>
      <c r="AD628" s="116"/>
      <c r="AE628" s="168"/>
      <c r="AF628" s="168"/>
      <c r="AG628" s="116"/>
      <c r="AH628" s="116"/>
      <c r="AI628" s="116"/>
      <c r="AJ628" s="116"/>
      <c r="AK628" s="116"/>
      <c r="AL628" s="116"/>
      <c r="AM628" s="116"/>
      <c r="AN628" s="116"/>
      <c r="AO628" s="116"/>
      <c r="AP628" s="116"/>
      <c r="AQ628" s="116"/>
      <c r="AR628" s="116"/>
      <c r="AS628" s="116"/>
      <c r="AT628" s="116"/>
      <c r="AU628" s="116"/>
      <c r="AV628" s="116"/>
      <c r="AW628" s="116"/>
      <c r="AX628" s="116"/>
      <c r="AY628" s="116"/>
      <c r="AZ628" s="116"/>
    </row>
    <row r="629" spans="1:52" ht="12" customHeight="1">
      <c r="A629" s="116"/>
      <c r="B629" s="116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  <c r="AA629" s="116"/>
      <c r="AB629" s="116"/>
      <c r="AC629" s="116"/>
      <c r="AD629" s="116"/>
      <c r="AE629" s="168"/>
      <c r="AF629" s="168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116"/>
      <c r="AQ629" s="116"/>
      <c r="AR629" s="116"/>
      <c r="AS629" s="116"/>
      <c r="AT629" s="116"/>
      <c r="AU629" s="116"/>
      <c r="AV629" s="116"/>
      <c r="AW629" s="116"/>
      <c r="AX629" s="116"/>
      <c r="AY629" s="116"/>
      <c r="AZ629" s="116"/>
    </row>
    <row r="630" spans="1:52" ht="12" customHeight="1">
      <c r="A630" s="116"/>
      <c r="B630" s="116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  <c r="AA630" s="116"/>
      <c r="AB630" s="116"/>
      <c r="AC630" s="116"/>
      <c r="AD630" s="116"/>
      <c r="AE630" s="168"/>
      <c r="AF630" s="168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116"/>
      <c r="AQ630" s="116"/>
      <c r="AR630" s="116"/>
      <c r="AS630" s="116"/>
      <c r="AT630" s="116"/>
      <c r="AU630" s="116"/>
      <c r="AV630" s="116"/>
      <c r="AW630" s="116"/>
      <c r="AX630" s="116"/>
      <c r="AY630" s="116"/>
      <c r="AZ630" s="116"/>
    </row>
    <row r="631" spans="1:52" ht="12" customHeight="1">
      <c r="A631" s="116"/>
      <c r="B631" s="116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  <c r="AA631" s="116"/>
      <c r="AB631" s="116"/>
      <c r="AC631" s="116"/>
      <c r="AD631" s="116"/>
      <c r="AE631" s="168"/>
      <c r="AF631" s="168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116"/>
      <c r="AQ631" s="116"/>
      <c r="AR631" s="116"/>
      <c r="AS631" s="116"/>
      <c r="AT631" s="116"/>
      <c r="AU631" s="116"/>
      <c r="AV631" s="116"/>
      <c r="AW631" s="116"/>
      <c r="AX631" s="116"/>
      <c r="AY631" s="116"/>
      <c r="AZ631" s="116"/>
    </row>
    <row r="632" spans="1:52" ht="12" customHeight="1">
      <c r="A632" s="116"/>
      <c r="B632" s="116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  <c r="AA632" s="116"/>
      <c r="AB632" s="116"/>
      <c r="AC632" s="116"/>
      <c r="AD632" s="116"/>
      <c r="AE632" s="168"/>
      <c r="AF632" s="168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116"/>
      <c r="AQ632" s="116"/>
      <c r="AR632" s="116"/>
      <c r="AS632" s="116"/>
      <c r="AT632" s="116"/>
      <c r="AU632" s="116"/>
      <c r="AV632" s="116"/>
      <c r="AW632" s="116"/>
      <c r="AX632" s="116"/>
      <c r="AY632" s="116"/>
      <c r="AZ632" s="116"/>
    </row>
    <row r="633" spans="1:52" ht="12" customHeight="1">
      <c r="A633" s="116"/>
      <c r="B633" s="116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  <c r="AA633" s="116"/>
      <c r="AB633" s="116"/>
      <c r="AC633" s="116"/>
      <c r="AD633" s="116"/>
      <c r="AE633" s="168"/>
      <c r="AF633" s="168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116"/>
      <c r="AQ633" s="116"/>
      <c r="AR633" s="116"/>
      <c r="AS633" s="116"/>
      <c r="AT633" s="116"/>
      <c r="AU633" s="116"/>
      <c r="AV633" s="116"/>
      <c r="AW633" s="116"/>
      <c r="AX633" s="116"/>
      <c r="AY633" s="116"/>
      <c r="AZ633" s="116"/>
    </row>
    <row r="634" spans="1:52" ht="12" customHeight="1">
      <c r="A634" s="116"/>
      <c r="B634" s="116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  <c r="AA634" s="116"/>
      <c r="AB634" s="116"/>
      <c r="AC634" s="116"/>
      <c r="AD634" s="116"/>
      <c r="AE634" s="168"/>
      <c r="AF634" s="168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116"/>
      <c r="AQ634" s="116"/>
      <c r="AR634" s="116"/>
      <c r="AS634" s="116"/>
      <c r="AT634" s="116"/>
      <c r="AU634" s="116"/>
      <c r="AV634" s="116"/>
      <c r="AW634" s="116"/>
      <c r="AX634" s="116"/>
      <c r="AY634" s="116"/>
      <c r="AZ634" s="116"/>
    </row>
    <row r="635" spans="1:52" ht="12" customHeight="1">
      <c r="A635" s="116"/>
      <c r="B635" s="116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  <c r="AA635" s="116"/>
      <c r="AB635" s="116"/>
      <c r="AC635" s="116"/>
      <c r="AD635" s="116"/>
      <c r="AE635" s="168"/>
      <c r="AF635" s="168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116"/>
      <c r="AQ635" s="116"/>
      <c r="AR635" s="116"/>
      <c r="AS635" s="116"/>
      <c r="AT635" s="116"/>
      <c r="AU635" s="116"/>
      <c r="AV635" s="116"/>
      <c r="AW635" s="116"/>
      <c r="AX635" s="116"/>
      <c r="AY635" s="116"/>
      <c r="AZ635" s="116"/>
    </row>
    <row r="636" spans="1:52" ht="12" customHeight="1">
      <c r="A636" s="116"/>
      <c r="B636" s="116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  <c r="AA636" s="116"/>
      <c r="AB636" s="116"/>
      <c r="AC636" s="116"/>
      <c r="AD636" s="116"/>
      <c r="AE636" s="168"/>
      <c r="AF636" s="168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116"/>
      <c r="AQ636" s="116"/>
      <c r="AR636" s="116"/>
      <c r="AS636" s="116"/>
      <c r="AT636" s="116"/>
      <c r="AU636" s="116"/>
      <c r="AV636" s="116"/>
      <c r="AW636" s="116"/>
      <c r="AX636" s="116"/>
      <c r="AY636" s="116"/>
      <c r="AZ636" s="116"/>
    </row>
    <row r="637" spans="1:52" ht="12" customHeight="1">
      <c r="A637" s="116"/>
      <c r="B637" s="116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  <c r="AA637" s="116"/>
      <c r="AB637" s="116"/>
      <c r="AC637" s="116"/>
      <c r="AD637" s="116"/>
      <c r="AE637" s="168"/>
      <c r="AF637" s="168"/>
      <c r="AG637" s="116"/>
      <c r="AH637" s="116"/>
      <c r="AI637" s="116"/>
      <c r="AJ637" s="116"/>
      <c r="AK637" s="116"/>
      <c r="AL637" s="116"/>
      <c r="AM637" s="116"/>
      <c r="AN637" s="116"/>
      <c r="AO637" s="116"/>
      <c r="AP637" s="116"/>
      <c r="AQ637" s="116"/>
      <c r="AR637" s="116"/>
      <c r="AS637" s="116"/>
      <c r="AT637" s="116"/>
      <c r="AU637" s="116"/>
      <c r="AV637" s="116"/>
      <c r="AW637" s="116"/>
      <c r="AX637" s="116"/>
      <c r="AY637" s="116"/>
      <c r="AZ637" s="116"/>
    </row>
    <row r="638" spans="1:52" ht="12" customHeight="1">
      <c r="A638" s="116"/>
      <c r="B638" s="116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  <c r="AA638" s="116"/>
      <c r="AB638" s="116"/>
      <c r="AC638" s="116"/>
      <c r="AD638" s="116"/>
      <c r="AE638" s="168"/>
      <c r="AF638" s="168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116"/>
      <c r="AQ638" s="116"/>
      <c r="AR638" s="116"/>
      <c r="AS638" s="116"/>
      <c r="AT638" s="116"/>
      <c r="AU638" s="116"/>
      <c r="AV638" s="116"/>
      <c r="AW638" s="116"/>
      <c r="AX638" s="116"/>
      <c r="AY638" s="116"/>
      <c r="AZ638" s="116"/>
    </row>
    <row r="639" spans="1:52" ht="12" customHeight="1">
      <c r="A639" s="116"/>
      <c r="B639" s="116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  <c r="AA639" s="116"/>
      <c r="AB639" s="116"/>
      <c r="AC639" s="116"/>
      <c r="AD639" s="116"/>
      <c r="AE639" s="168"/>
      <c r="AF639" s="168"/>
      <c r="AG639" s="116"/>
      <c r="AH639" s="116"/>
      <c r="AI639" s="116"/>
      <c r="AJ639" s="116"/>
      <c r="AK639" s="116"/>
      <c r="AL639" s="116"/>
      <c r="AM639" s="116"/>
      <c r="AN639" s="116"/>
      <c r="AO639" s="116"/>
      <c r="AP639" s="116"/>
      <c r="AQ639" s="116"/>
      <c r="AR639" s="116"/>
      <c r="AS639" s="116"/>
      <c r="AT639" s="116"/>
      <c r="AU639" s="116"/>
      <c r="AV639" s="116"/>
      <c r="AW639" s="116"/>
      <c r="AX639" s="116"/>
      <c r="AY639" s="116"/>
      <c r="AZ639" s="116"/>
    </row>
    <row r="640" spans="1:52" ht="12" customHeight="1">
      <c r="A640" s="116"/>
      <c r="B640" s="116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  <c r="AA640" s="116"/>
      <c r="AB640" s="116"/>
      <c r="AC640" s="116"/>
      <c r="AD640" s="116"/>
      <c r="AE640" s="168"/>
      <c r="AF640" s="168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116"/>
      <c r="AQ640" s="116"/>
      <c r="AR640" s="116"/>
      <c r="AS640" s="116"/>
      <c r="AT640" s="116"/>
      <c r="AU640" s="116"/>
      <c r="AV640" s="116"/>
      <c r="AW640" s="116"/>
      <c r="AX640" s="116"/>
      <c r="AY640" s="116"/>
      <c r="AZ640" s="116"/>
    </row>
    <row r="641" spans="1:52" ht="12" customHeight="1">
      <c r="A641" s="116"/>
      <c r="B641" s="116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  <c r="AA641" s="116"/>
      <c r="AB641" s="116"/>
      <c r="AC641" s="116"/>
      <c r="AD641" s="116"/>
      <c r="AE641" s="168"/>
      <c r="AF641" s="168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116"/>
      <c r="AQ641" s="116"/>
      <c r="AR641" s="116"/>
      <c r="AS641" s="116"/>
      <c r="AT641" s="116"/>
      <c r="AU641" s="116"/>
      <c r="AV641" s="116"/>
      <c r="AW641" s="116"/>
      <c r="AX641" s="116"/>
      <c r="AY641" s="116"/>
      <c r="AZ641" s="116"/>
    </row>
    <row r="642" spans="1:52" ht="12" customHeight="1">
      <c r="A642" s="116"/>
      <c r="B642" s="116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  <c r="AA642" s="116"/>
      <c r="AB642" s="116"/>
      <c r="AC642" s="116"/>
      <c r="AD642" s="116"/>
      <c r="AE642" s="168"/>
      <c r="AF642" s="168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116"/>
      <c r="AQ642" s="116"/>
      <c r="AR642" s="116"/>
      <c r="AS642" s="116"/>
      <c r="AT642" s="116"/>
      <c r="AU642" s="116"/>
      <c r="AV642" s="116"/>
      <c r="AW642" s="116"/>
      <c r="AX642" s="116"/>
      <c r="AY642" s="116"/>
      <c r="AZ642" s="116"/>
    </row>
    <row r="643" spans="1:52" ht="12" customHeight="1">
      <c r="A643" s="116"/>
      <c r="B643" s="116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  <c r="AA643" s="116"/>
      <c r="AB643" s="116"/>
      <c r="AC643" s="116"/>
      <c r="AD643" s="116"/>
      <c r="AE643" s="168"/>
      <c r="AF643" s="168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116"/>
      <c r="AQ643" s="116"/>
      <c r="AR643" s="116"/>
      <c r="AS643" s="116"/>
      <c r="AT643" s="116"/>
      <c r="AU643" s="116"/>
      <c r="AV643" s="116"/>
      <c r="AW643" s="116"/>
      <c r="AX643" s="116"/>
      <c r="AY643" s="116"/>
      <c r="AZ643" s="116"/>
    </row>
    <row r="644" spans="1:52" ht="12" customHeight="1">
      <c r="A644" s="116"/>
      <c r="B644" s="116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  <c r="AA644" s="116"/>
      <c r="AB644" s="116"/>
      <c r="AC644" s="116"/>
      <c r="AD644" s="116"/>
      <c r="AE644" s="168"/>
      <c r="AF644" s="168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116"/>
      <c r="AQ644" s="116"/>
      <c r="AR644" s="116"/>
      <c r="AS644" s="116"/>
      <c r="AT644" s="116"/>
      <c r="AU644" s="116"/>
      <c r="AV644" s="116"/>
      <c r="AW644" s="116"/>
      <c r="AX644" s="116"/>
      <c r="AY644" s="116"/>
      <c r="AZ644" s="116"/>
    </row>
    <row r="645" spans="1:52" ht="12" customHeight="1">
      <c r="A645" s="116"/>
      <c r="B645" s="116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  <c r="AA645" s="116"/>
      <c r="AB645" s="116"/>
      <c r="AC645" s="116"/>
      <c r="AD645" s="116"/>
      <c r="AE645" s="168"/>
      <c r="AF645" s="168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116"/>
      <c r="AQ645" s="116"/>
      <c r="AR645" s="116"/>
      <c r="AS645" s="116"/>
      <c r="AT645" s="116"/>
      <c r="AU645" s="116"/>
      <c r="AV645" s="116"/>
      <c r="AW645" s="116"/>
      <c r="AX645" s="116"/>
      <c r="AY645" s="116"/>
      <c r="AZ645" s="116"/>
    </row>
    <row r="646" spans="1:52" ht="12" customHeight="1">
      <c r="A646" s="116"/>
      <c r="B646" s="116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  <c r="AA646" s="116"/>
      <c r="AB646" s="116"/>
      <c r="AC646" s="116"/>
      <c r="AD646" s="116"/>
      <c r="AE646" s="168"/>
      <c r="AF646" s="168"/>
      <c r="AG646" s="116"/>
      <c r="AH646" s="116"/>
      <c r="AI646" s="116"/>
      <c r="AJ646" s="116"/>
      <c r="AK646" s="116"/>
      <c r="AL646" s="116"/>
      <c r="AM646" s="116"/>
      <c r="AN646" s="116"/>
      <c r="AO646" s="116"/>
      <c r="AP646" s="116"/>
      <c r="AQ646" s="116"/>
      <c r="AR646" s="116"/>
      <c r="AS646" s="116"/>
      <c r="AT646" s="116"/>
      <c r="AU646" s="116"/>
      <c r="AV646" s="116"/>
      <c r="AW646" s="116"/>
      <c r="AX646" s="116"/>
      <c r="AY646" s="116"/>
      <c r="AZ646" s="116"/>
    </row>
    <row r="647" spans="1:52" ht="12" customHeight="1">
      <c r="A647" s="116"/>
      <c r="B647" s="116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  <c r="AA647" s="116"/>
      <c r="AB647" s="116"/>
      <c r="AC647" s="116"/>
      <c r="AD647" s="116"/>
      <c r="AE647" s="168"/>
      <c r="AF647" s="168"/>
      <c r="AG647" s="116"/>
      <c r="AH647" s="116"/>
      <c r="AI647" s="116"/>
      <c r="AJ647" s="116"/>
      <c r="AK647" s="116"/>
      <c r="AL647" s="116"/>
      <c r="AM647" s="116"/>
      <c r="AN647" s="116"/>
      <c r="AO647" s="116"/>
      <c r="AP647" s="116"/>
      <c r="AQ647" s="116"/>
      <c r="AR647" s="116"/>
      <c r="AS647" s="116"/>
      <c r="AT647" s="116"/>
      <c r="AU647" s="116"/>
      <c r="AV647" s="116"/>
      <c r="AW647" s="116"/>
      <c r="AX647" s="116"/>
      <c r="AY647" s="116"/>
      <c r="AZ647" s="116"/>
    </row>
    <row r="648" spans="1:52" ht="12" customHeight="1">
      <c r="A648" s="116"/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  <c r="AA648" s="116"/>
      <c r="AB648" s="116"/>
      <c r="AC648" s="116"/>
      <c r="AD648" s="116"/>
      <c r="AE648" s="168"/>
      <c r="AF648" s="168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116"/>
      <c r="AQ648" s="116"/>
      <c r="AR648" s="116"/>
      <c r="AS648" s="116"/>
      <c r="AT648" s="116"/>
      <c r="AU648" s="116"/>
      <c r="AV648" s="116"/>
      <c r="AW648" s="116"/>
      <c r="AX648" s="116"/>
      <c r="AY648" s="116"/>
      <c r="AZ648" s="116"/>
    </row>
    <row r="649" spans="1:52" ht="12" customHeight="1">
      <c r="A649" s="116"/>
      <c r="B649" s="116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  <c r="AA649" s="116"/>
      <c r="AB649" s="116"/>
      <c r="AC649" s="116"/>
      <c r="AD649" s="116"/>
      <c r="AE649" s="168"/>
      <c r="AF649" s="168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116"/>
      <c r="AQ649" s="116"/>
      <c r="AR649" s="116"/>
      <c r="AS649" s="116"/>
      <c r="AT649" s="116"/>
      <c r="AU649" s="116"/>
      <c r="AV649" s="116"/>
      <c r="AW649" s="116"/>
      <c r="AX649" s="116"/>
      <c r="AY649" s="116"/>
      <c r="AZ649" s="116"/>
    </row>
    <row r="650" spans="1:52" ht="12" customHeight="1">
      <c r="A650" s="116"/>
      <c r="B650" s="116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  <c r="AA650" s="116"/>
      <c r="AB650" s="116"/>
      <c r="AC650" s="116"/>
      <c r="AD650" s="116"/>
      <c r="AE650" s="168"/>
      <c r="AF650" s="168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116"/>
      <c r="AQ650" s="116"/>
      <c r="AR650" s="116"/>
      <c r="AS650" s="116"/>
      <c r="AT650" s="116"/>
      <c r="AU650" s="116"/>
      <c r="AV650" s="116"/>
      <c r="AW650" s="116"/>
      <c r="AX650" s="116"/>
      <c r="AY650" s="116"/>
      <c r="AZ650" s="116"/>
    </row>
    <row r="651" spans="1:52" ht="12" customHeight="1">
      <c r="A651" s="116"/>
      <c r="B651" s="116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  <c r="AA651" s="116"/>
      <c r="AB651" s="116"/>
      <c r="AC651" s="116"/>
      <c r="AD651" s="116"/>
      <c r="AE651" s="168"/>
      <c r="AF651" s="168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116"/>
      <c r="AQ651" s="116"/>
      <c r="AR651" s="116"/>
      <c r="AS651" s="116"/>
      <c r="AT651" s="116"/>
      <c r="AU651" s="116"/>
      <c r="AV651" s="116"/>
      <c r="AW651" s="116"/>
      <c r="AX651" s="116"/>
      <c r="AY651" s="116"/>
      <c r="AZ651" s="116"/>
    </row>
    <row r="652" spans="1:52" ht="12" customHeight="1">
      <c r="A652" s="116"/>
      <c r="B652" s="116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  <c r="AA652" s="116"/>
      <c r="AB652" s="116"/>
      <c r="AC652" s="116"/>
      <c r="AD652" s="116"/>
      <c r="AE652" s="168"/>
      <c r="AF652" s="168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116"/>
      <c r="AQ652" s="116"/>
      <c r="AR652" s="116"/>
      <c r="AS652" s="116"/>
      <c r="AT652" s="116"/>
      <c r="AU652" s="116"/>
      <c r="AV652" s="116"/>
      <c r="AW652" s="116"/>
      <c r="AX652" s="116"/>
      <c r="AY652" s="116"/>
      <c r="AZ652" s="116"/>
    </row>
    <row r="653" spans="1:52" ht="12" customHeight="1">
      <c r="A653" s="116"/>
      <c r="B653" s="116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  <c r="AA653" s="116"/>
      <c r="AB653" s="116"/>
      <c r="AC653" s="116"/>
      <c r="AD653" s="116"/>
      <c r="AE653" s="168"/>
      <c r="AF653" s="168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116"/>
      <c r="AQ653" s="116"/>
      <c r="AR653" s="116"/>
      <c r="AS653" s="116"/>
      <c r="AT653" s="116"/>
      <c r="AU653" s="116"/>
      <c r="AV653" s="116"/>
      <c r="AW653" s="116"/>
      <c r="AX653" s="116"/>
      <c r="AY653" s="116"/>
      <c r="AZ653" s="116"/>
    </row>
    <row r="654" spans="1:52" ht="12" customHeight="1">
      <c r="A654" s="116"/>
      <c r="B654" s="116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  <c r="AA654" s="116"/>
      <c r="AB654" s="116"/>
      <c r="AC654" s="116"/>
      <c r="AD654" s="116"/>
      <c r="AE654" s="168"/>
      <c r="AF654" s="168"/>
      <c r="AG654" s="116"/>
      <c r="AH654" s="116"/>
      <c r="AI654" s="116"/>
      <c r="AJ654" s="116"/>
      <c r="AK654" s="116"/>
      <c r="AL654" s="116"/>
      <c r="AM654" s="116"/>
      <c r="AN654" s="116"/>
      <c r="AO654" s="116"/>
      <c r="AP654" s="116"/>
      <c r="AQ654" s="116"/>
      <c r="AR654" s="116"/>
      <c r="AS654" s="116"/>
      <c r="AT654" s="116"/>
      <c r="AU654" s="116"/>
      <c r="AV654" s="116"/>
      <c r="AW654" s="116"/>
      <c r="AX654" s="116"/>
      <c r="AY654" s="116"/>
      <c r="AZ654" s="116"/>
    </row>
    <row r="655" spans="1:52" ht="12" customHeight="1">
      <c r="A655" s="116"/>
      <c r="B655" s="116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  <c r="AA655" s="116"/>
      <c r="AB655" s="116"/>
      <c r="AC655" s="116"/>
      <c r="AD655" s="116"/>
      <c r="AE655" s="168"/>
      <c r="AF655" s="168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116"/>
      <c r="AQ655" s="116"/>
      <c r="AR655" s="116"/>
      <c r="AS655" s="116"/>
      <c r="AT655" s="116"/>
      <c r="AU655" s="116"/>
      <c r="AV655" s="116"/>
      <c r="AW655" s="116"/>
      <c r="AX655" s="116"/>
      <c r="AY655" s="116"/>
      <c r="AZ655" s="116"/>
    </row>
    <row r="656" spans="1:52" ht="12" customHeight="1">
      <c r="A656" s="116"/>
      <c r="B656" s="116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  <c r="AA656" s="116"/>
      <c r="AB656" s="116"/>
      <c r="AC656" s="116"/>
      <c r="AD656" s="116"/>
      <c r="AE656" s="168"/>
      <c r="AF656" s="168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116"/>
      <c r="AQ656" s="116"/>
      <c r="AR656" s="116"/>
      <c r="AS656" s="116"/>
      <c r="AT656" s="116"/>
      <c r="AU656" s="116"/>
      <c r="AV656" s="116"/>
      <c r="AW656" s="116"/>
      <c r="AX656" s="116"/>
      <c r="AY656" s="116"/>
      <c r="AZ656" s="116"/>
    </row>
    <row r="657" spans="1:52" ht="12" customHeight="1">
      <c r="A657" s="116"/>
      <c r="B657" s="116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  <c r="AA657" s="116"/>
      <c r="AB657" s="116"/>
      <c r="AC657" s="116"/>
      <c r="AD657" s="116"/>
      <c r="AE657" s="168"/>
      <c r="AF657" s="168"/>
      <c r="AG657" s="116"/>
      <c r="AH657" s="116"/>
      <c r="AI657" s="116"/>
      <c r="AJ657" s="116"/>
      <c r="AK657" s="116"/>
      <c r="AL657" s="116"/>
      <c r="AM657" s="116"/>
      <c r="AN657" s="116"/>
      <c r="AO657" s="116"/>
      <c r="AP657" s="116"/>
      <c r="AQ657" s="116"/>
      <c r="AR657" s="116"/>
      <c r="AS657" s="116"/>
      <c r="AT657" s="116"/>
      <c r="AU657" s="116"/>
      <c r="AV657" s="116"/>
      <c r="AW657" s="116"/>
      <c r="AX657" s="116"/>
      <c r="AY657" s="116"/>
      <c r="AZ657" s="116"/>
    </row>
    <row r="658" spans="1:52" ht="12" customHeight="1">
      <c r="A658" s="116"/>
      <c r="B658" s="116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  <c r="AA658" s="116"/>
      <c r="AB658" s="116"/>
      <c r="AC658" s="116"/>
      <c r="AD658" s="116"/>
      <c r="AE658" s="168"/>
      <c r="AF658" s="168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116"/>
      <c r="AQ658" s="116"/>
      <c r="AR658" s="116"/>
      <c r="AS658" s="116"/>
      <c r="AT658" s="116"/>
      <c r="AU658" s="116"/>
      <c r="AV658" s="116"/>
      <c r="AW658" s="116"/>
      <c r="AX658" s="116"/>
      <c r="AY658" s="116"/>
      <c r="AZ658" s="116"/>
    </row>
    <row r="659" spans="1:52" ht="12" customHeight="1">
      <c r="A659" s="116"/>
      <c r="B659" s="116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  <c r="AA659" s="116"/>
      <c r="AB659" s="116"/>
      <c r="AC659" s="116"/>
      <c r="AD659" s="116"/>
      <c r="AE659" s="168"/>
      <c r="AF659" s="168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116"/>
      <c r="AQ659" s="116"/>
      <c r="AR659" s="116"/>
      <c r="AS659" s="116"/>
      <c r="AT659" s="116"/>
      <c r="AU659" s="116"/>
      <c r="AV659" s="116"/>
      <c r="AW659" s="116"/>
      <c r="AX659" s="116"/>
      <c r="AY659" s="116"/>
      <c r="AZ659" s="116"/>
    </row>
    <row r="660" spans="1:52" ht="12" customHeight="1">
      <c r="A660" s="116"/>
      <c r="B660" s="116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  <c r="AA660" s="116"/>
      <c r="AB660" s="116"/>
      <c r="AC660" s="116"/>
      <c r="AD660" s="116"/>
      <c r="AE660" s="168"/>
      <c r="AF660" s="168"/>
      <c r="AG660" s="116"/>
      <c r="AH660" s="116"/>
      <c r="AI660" s="116"/>
      <c r="AJ660" s="116"/>
      <c r="AK660" s="116"/>
      <c r="AL660" s="116"/>
      <c r="AM660" s="116"/>
      <c r="AN660" s="116"/>
      <c r="AO660" s="116"/>
      <c r="AP660" s="116"/>
      <c r="AQ660" s="116"/>
      <c r="AR660" s="116"/>
      <c r="AS660" s="116"/>
      <c r="AT660" s="116"/>
      <c r="AU660" s="116"/>
      <c r="AV660" s="116"/>
      <c r="AW660" s="116"/>
      <c r="AX660" s="116"/>
      <c r="AY660" s="116"/>
      <c r="AZ660" s="116"/>
    </row>
    <row r="661" spans="1:52" ht="12" customHeight="1">
      <c r="A661" s="116"/>
      <c r="B661" s="116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  <c r="AA661" s="116"/>
      <c r="AB661" s="116"/>
      <c r="AC661" s="116"/>
      <c r="AD661" s="116"/>
      <c r="AE661" s="168"/>
      <c r="AF661" s="168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116"/>
      <c r="AQ661" s="116"/>
      <c r="AR661" s="116"/>
      <c r="AS661" s="116"/>
      <c r="AT661" s="116"/>
      <c r="AU661" s="116"/>
      <c r="AV661" s="116"/>
      <c r="AW661" s="116"/>
      <c r="AX661" s="116"/>
      <c r="AY661" s="116"/>
      <c r="AZ661" s="116"/>
    </row>
    <row r="662" spans="1:52" ht="12" customHeight="1">
      <c r="A662" s="116"/>
      <c r="B662" s="116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  <c r="AA662" s="116"/>
      <c r="AB662" s="116"/>
      <c r="AC662" s="116"/>
      <c r="AD662" s="116"/>
      <c r="AE662" s="168"/>
      <c r="AF662" s="168"/>
      <c r="AG662" s="116"/>
      <c r="AH662" s="116"/>
      <c r="AI662" s="116"/>
      <c r="AJ662" s="116"/>
      <c r="AK662" s="116"/>
      <c r="AL662" s="116"/>
      <c r="AM662" s="116"/>
      <c r="AN662" s="116"/>
      <c r="AO662" s="116"/>
      <c r="AP662" s="116"/>
      <c r="AQ662" s="116"/>
      <c r="AR662" s="116"/>
      <c r="AS662" s="116"/>
      <c r="AT662" s="116"/>
      <c r="AU662" s="116"/>
      <c r="AV662" s="116"/>
      <c r="AW662" s="116"/>
      <c r="AX662" s="116"/>
      <c r="AY662" s="116"/>
      <c r="AZ662" s="116"/>
    </row>
    <row r="663" spans="1:52" ht="12" customHeight="1">
      <c r="A663" s="116"/>
      <c r="B663" s="116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  <c r="AA663" s="116"/>
      <c r="AB663" s="116"/>
      <c r="AC663" s="116"/>
      <c r="AD663" s="116"/>
      <c r="AE663" s="168"/>
      <c r="AF663" s="168"/>
      <c r="AG663" s="116"/>
      <c r="AH663" s="116"/>
      <c r="AI663" s="116"/>
      <c r="AJ663" s="116"/>
      <c r="AK663" s="116"/>
      <c r="AL663" s="116"/>
      <c r="AM663" s="116"/>
      <c r="AN663" s="116"/>
      <c r="AO663" s="116"/>
      <c r="AP663" s="116"/>
      <c r="AQ663" s="116"/>
      <c r="AR663" s="116"/>
      <c r="AS663" s="116"/>
      <c r="AT663" s="116"/>
      <c r="AU663" s="116"/>
      <c r="AV663" s="116"/>
      <c r="AW663" s="116"/>
      <c r="AX663" s="116"/>
      <c r="AY663" s="116"/>
      <c r="AZ663" s="116"/>
    </row>
    <row r="664" spans="1:52" ht="12" customHeight="1">
      <c r="A664" s="116"/>
      <c r="B664" s="116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  <c r="AA664" s="116"/>
      <c r="AB664" s="116"/>
      <c r="AC664" s="116"/>
      <c r="AD664" s="116"/>
      <c r="AE664" s="168"/>
      <c r="AF664" s="168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116"/>
      <c r="AQ664" s="116"/>
      <c r="AR664" s="116"/>
      <c r="AS664" s="116"/>
      <c r="AT664" s="116"/>
      <c r="AU664" s="116"/>
      <c r="AV664" s="116"/>
      <c r="AW664" s="116"/>
      <c r="AX664" s="116"/>
      <c r="AY664" s="116"/>
      <c r="AZ664" s="116"/>
    </row>
    <row r="665" spans="1:52" ht="12" customHeight="1">
      <c r="A665" s="116"/>
      <c r="B665" s="116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  <c r="AA665" s="116"/>
      <c r="AB665" s="116"/>
      <c r="AC665" s="116"/>
      <c r="AD665" s="116"/>
      <c r="AE665" s="168"/>
      <c r="AF665" s="168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116"/>
      <c r="AQ665" s="116"/>
      <c r="AR665" s="116"/>
      <c r="AS665" s="116"/>
      <c r="AT665" s="116"/>
      <c r="AU665" s="116"/>
      <c r="AV665" s="116"/>
      <c r="AW665" s="116"/>
      <c r="AX665" s="116"/>
      <c r="AY665" s="116"/>
      <c r="AZ665" s="116"/>
    </row>
    <row r="666" spans="1:52" ht="12" customHeight="1">
      <c r="A666" s="116"/>
      <c r="B666" s="116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  <c r="AA666" s="116"/>
      <c r="AB666" s="116"/>
      <c r="AC666" s="116"/>
      <c r="AD666" s="116"/>
      <c r="AE666" s="168"/>
      <c r="AF666" s="168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116"/>
      <c r="AQ666" s="116"/>
      <c r="AR666" s="116"/>
      <c r="AS666" s="116"/>
      <c r="AT666" s="116"/>
      <c r="AU666" s="116"/>
      <c r="AV666" s="116"/>
      <c r="AW666" s="116"/>
      <c r="AX666" s="116"/>
      <c r="AY666" s="116"/>
      <c r="AZ666" s="116"/>
    </row>
    <row r="667" spans="1:52" ht="12" customHeight="1">
      <c r="A667" s="116"/>
      <c r="B667" s="116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  <c r="AA667" s="116"/>
      <c r="AB667" s="116"/>
      <c r="AC667" s="116"/>
      <c r="AD667" s="116"/>
      <c r="AE667" s="168"/>
      <c r="AF667" s="168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116"/>
      <c r="AQ667" s="116"/>
      <c r="AR667" s="116"/>
      <c r="AS667" s="116"/>
      <c r="AT667" s="116"/>
      <c r="AU667" s="116"/>
      <c r="AV667" s="116"/>
      <c r="AW667" s="116"/>
      <c r="AX667" s="116"/>
      <c r="AY667" s="116"/>
      <c r="AZ667" s="116"/>
    </row>
    <row r="668" spans="1:52" ht="12" customHeight="1">
      <c r="A668" s="116"/>
      <c r="B668" s="116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  <c r="AA668" s="116"/>
      <c r="AB668" s="116"/>
      <c r="AC668" s="116"/>
      <c r="AD668" s="116"/>
      <c r="AE668" s="168"/>
      <c r="AF668" s="168"/>
      <c r="AG668" s="116"/>
      <c r="AH668" s="116"/>
      <c r="AI668" s="116"/>
      <c r="AJ668" s="116"/>
      <c r="AK668" s="116"/>
      <c r="AL668" s="116"/>
      <c r="AM668" s="116"/>
      <c r="AN668" s="116"/>
      <c r="AO668" s="116"/>
      <c r="AP668" s="116"/>
      <c r="AQ668" s="116"/>
      <c r="AR668" s="116"/>
      <c r="AS668" s="116"/>
      <c r="AT668" s="116"/>
      <c r="AU668" s="116"/>
      <c r="AV668" s="116"/>
      <c r="AW668" s="116"/>
      <c r="AX668" s="116"/>
      <c r="AY668" s="116"/>
      <c r="AZ668" s="116"/>
    </row>
    <row r="669" spans="1:52" ht="12" customHeight="1">
      <c r="A669" s="116"/>
      <c r="B669" s="116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  <c r="AA669" s="116"/>
      <c r="AB669" s="116"/>
      <c r="AC669" s="116"/>
      <c r="AD669" s="116"/>
      <c r="AE669" s="168"/>
      <c r="AF669" s="168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116"/>
      <c r="AQ669" s="116"/>
      <c r="AR669" s="116"/>
      <c r="AS669" s="116"/>
      <c r="AT669" s="116"/>
      <c r="AU669" s="116"/>
      <c r="AV669" s="116"/>
      <c r="AW669" s="116"/>
      <c r="AX669" s="116"/>
      <c r="AY669" s="116"/>
      <c r="AZ669" s="116"/>
    </row>
    <row r="670" spans="1:52" ht="12" customHeight="1">
      <c r="A670" s="116"/>
      <c r="B670" s="116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  <c r="AA670" s="116"/>
      <c r="AB670" s="116"/>
      <c r="AC670" s="116"/>
      <c r="AD670" s="116"/>
      <c r="AE670" s="168"/>
      <c r="AF670" s="168"/>
      <c r="AG670" s="116"/>
      <c r="AH670" s="116"/>
      <c r="AI670" s="116"/>
      <c r="AJ670" s="116"/>
      <c r="AK670" s="116"/>
      <c r="AL670" s="116"/>
      <c r="AM670" s="116"/>
      <c r="AN670" s="116"/>
      <c r="AO670" s="116"/>
      <c r="AP670" s="116"/>
      <c r="AQ670" s="116"/>
      <c r="AR670" s="116"/>
      <c r="AS670" s="116"/>
      <c r="AT670" s="116"/>
      <c r="AU670" s="116"/>
      <c r="AV670" s="116"/>
      <c r="AW670" s="116"/>
      <c r="AX670" s="116"/>
      <c r="AY670" s="116"/>
      <c r="AZ670" s="116"/>
    </row>
    <row r="671" spans="1:52" ht="12" customHeight="1">
      <c r="A671" s="116"/>
      <c r="B671" s="116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  <c r="AA671" s="116"/>
      <c r="AB671" s="116"/>
      <c r="AC671" s="116"/>
      <c r="AD671" s="116"/>
      <c r="AE671" s="168"/>
      <c r="AF671" s="168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116"/>
      <c r="AQ671" s="116"/>
      <c r="AR671" s="116"/>
      <c r="AS671" s="116"/>
      <c r="AT671" s="116"/>
      <c r="AU671" s="116"/>
      <c r="AV671" s="116"/>
      <c r="AW671" s="116"/>
      <c r="AX671" s="116"/>
      <c r="AY671" s="116"/>
      <c r="AZ671" s="116"/>
    </row>
    <row r="672" spans="1:52" ht="12" customHeight="1">
      <c r="A672" s="116"/>
      <c r="B672" s="116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  <c r="AA672" s="116"/>
      <c r="AB672" s="116"/>
      <c r="AC672" s="116"/>
      <c r="AD672" s="116"/>
      <c r="AE672" s="168"/>
      <c r="AF672" s="168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116"/>
      <c r="AQ672" s="116"/>
      <c r="AR672" s="116"/>
      <c r="AS672" s="116"/>
      <c r="AT672" s="116"/>
      <c r="AU672" s="116"/>
      <c r="AV672" s="116"/>
      <c r="AW672" s="116"/>
      <c r="AX672" s="116"/>
      <c r="AY672" s="116"/>
      <c r="AZ672" s="116"/>
    </row>
    <row r="673" spans="1:52" ht="12" customHeight="1">
      <c r="A673" s="116"/>
      <c r="B673" s="116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  <c r="AA673" s="116"/>
      <c r="AB673" s="116"/>
      <c r="AC673" s="116"/>
      <c r="AD673" s="116"/>
      <c r="AE673" s="168"/>
      <c r="AF673" s="168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116"/>
      <c r="AQ673" s="116"/>
      <c r="AR673" s="116"/>
      <c r="AS673" s="116"/>
      <c r="AT673" s="116"/>
      <c r="AU673" s="116"/>
      <c r="AV673" s="116"/>
      <c r="AW673" s="116"/>
      <c r="AX673" s="116"/>
      <c r="AY673" s="116"/>
      <c r="AZ673" s="116"/>
    </row>
    <row r="674" spans="1:52" ht="12" customHeight="1">
      <c r="A674" s="116"/>
      <c r="B674" s="116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  <c r="AA674" s="116"/>
      <c r="AB674" s="116"/>
      <c r="AC674" s="116"/>
      <c r="AD674" s="116"/>
      <c r="AE674" s="168"/>
      <c r="AF674" s="168"/>
      <c r="AG674" s="116"/>
      <c r="AH674" s="116"/>
      <c r="AI674" s="116"/>
      <c r="AJ674" s="116"/>
      <c r="AK674" s="116"/>
      <c r="AL674" s="116"/>
      <c r="AM674" s="116"/>
      <c r="AN674" s="116"/>
      <c r="AO674" s="116"/>
      <c r="AP674" s="116"/>
      <c r="AQ674" s="116"/>
      <c r="AR674" s="116"/>
      <c r="AS674" s="116"/>
      <c r="AT674" s="116"/>
      <c r="AU674" s="116"/>
      <c r="AV674" s="116"/>
      <c r="AW674" s="116"/>
      <c r="AX674" s="116"/>
      <c r="AY674" s="116"/>
      <c r="AZ674" s="116"/>
    </row>
    <row r="675" spans="1:52" ht="12" customHeight="1">
      <c r="A675" s="116"/>
      <c r="B675" s="116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  <c r="AA675" s="116"/>
      <c r="AB675" s="116"/>
      <c r="AC675" s="116"/>
      <c r="AD675" s="116"/>
      <c r="AE675" s="168"/>
      <c r="AF675" s="168"/>
      <c r="AG675" s="116"/>
      <c r="AH675" s="116"/>
      <c r="AI675" s="116"/>
      <c r="AJ675" s="116"/>
      <c r="AK675" s="116"/>
      <c r="AL675" s="116"/>
      <c r="AM675" s="116"/>
      <c r="AN675" s="116"/>
      <c r="AO675" s="116"/>
      <c r="AP675" s="116"/>
      <c r="AQ675" s="116"/>
      <c r="AR675" s="116"/>
      <c r="AS675" s="116"/>
      <c r="AT675" s="116"/>
      <c r="AU675" s="116"/>
      <c r="AV675" s="116"/>
      <c r="AW675" s="116"/>
      <c r="AX675" s="116"/>
      <c r="AY675" s="116"/>
      <c r="AZ675" s="116"/>
    </row>
    <row r="676" spans="1:52" ht="12" customHeight="1">
      <c r="A676" s="116"/>
      <c r="B676" s="116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  <c r="AA676" s="116"/>
      <c r="AB676" s="116"/>
      <c r="AC676" s="116"/>
      <c r="AD676" s="116"/>
      <c r="AE676" s="168"/>
      <c r="AF676" s="168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116"/>
      <c r="AQ676" s="116"/>
      <c r="AR676" s="116"/>
      <c r="AS676" s="116"/>
      <c r="AT676" s="116"/>
      <c r="AU676" s="116"/>
      <c r="AV676" s="116"/>
      <c r="AW676" s="116"/>
      <c r="AX676" s="116"/>
      <c r="AY676" s="116"/>
      <c r="AZ676" s="116"/>
    </row>
    <row r="677" spans="1:52" ht="12" customHeight="1">
      <c r="A677" s="116"/>
      <c r="B677" s="116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  <c r="AA677" s="116"/>
      <c r="AB677" s="116"/>
      <c r="AC677" s="116"/>
      <c r="AD677" s="116"/>
      <c r="AE677" s="168"/>
      <c r="AF677" s="168"/>
      <c r="AG677" s="116"/>
      <c r="AH677" s="116"/>
      <c r="AI677" s="116"/>
      <c r="AJ677" s="116"/>
      <c r="AK677" s="116"/>
      <c r="AL677" s="116"/>
      <c r="AM677" s="116"/>
      <c r="AN677" s="116"/>
      <c r="AO677" s="116"/>
      <c r="AP677" s="116"/>
      <c r="AQ677" s="116"/>
      <c r="AR677" s="116"/>
      <c r="AS677" s="116"/>
      <c r="AT677" s="116"/>
      <c r="AU677" s="116"/>
      <c r="AV677" s="116"/>
      <c r="AW677" s="116"/>
      <c r="AX677" s="116"/>
      <c r="AY677" s="116"/>
      <c r="AZ677" s="116"/>
    </row>
    <row r="678" spans="1:52" ht="12" customHeight="1">
      <c r="A678" s="116"/>
      <c r="B678" s="116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  <c r="AA678" s="116"/>
      <c r="AB678" s="116"/>
      <c r="AC678" s="116"/>
      <c r="AD678" s="116"/>
      <c r="AE678" s="168"/>
      <c r="AF678" s="168"/>
      <c r="AG678" s="116"/>
      <c r="AH678" s="116"/>
      <c r="AI678" s="116"/>
      <c r="AJ678" s="116"/>
      <c r="AK678" s="116"/>
      <c r="AL678" s="116"/>
      <c r="AM678" s="116"/>
      <c r="AN678" s="116"/>
      <c r="AO678" s="116"/>
      <c r="AP678" s="116"/>
      <c r="AQ678" s="116"/>
      <c r="AR678" s="116"/>
      <c r="AS678" s="116"/>
      <c r="AT678" s="116"/>
      <c r="AU678" s="116"/>
      <c r="AV678" s="116"/>
      <c r="AW678" s="116"/>
      <c r="AX678" s="116"/>
      <c r="AY678" s="116"/>
      <c r="AZ678" s="116"/>
    </row>
    <row r="679" spans="1:52" ht="12" customHeight="1">
      <c r="A679" s="116"/>
      <c r="B679" s="116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  <c r="AA679" s="116"/>
      <c r="AB679" s="116"/>
      <c r="AC679" s="116"/>
      <c r="AD679" s="116"/>
      <c r="AE679" s="168"/>
      <c r="AF679" s="168"/>
      <c r="AG679" s="116"/>
      <c r="AH679" s="116"/>
      <c r="AI679" s="116"/>
      <c r="AJ679" s="116"/>
      <c r="AK679" s="116"/>
      <c r="AL679" s="116"/>
      <c r="AM679" s="116"/>
      <c r="AN679" s="116"/>
      <c r="AO679" s="116"/>
      <c r="AP679" s="116"/>
      <c r="AQ679" s="116"/>
      <c r="AR679" s="116"/>
      <c r="AS679" s="116"/>
      <c r="AT679" s="116"/>
      <c r="AU679" s="116"/>
      <c r="AV679" s="116"/>
      <c r="AW679" s="116"/>
      <c r="AX679" s="116"/>
      <c r="AY679" s="116"/>
      <c r="AZ679" s="116"/>
    </row>
    <row r="680" spans="1:52" ht="12" customHeight="1">
      <c r="A680" s="116"/>
      <c r="B680" s="116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  <c r="AA680" s="116"/>
      <c r="AB680" s="116"/>
      <c r="AC680" s="116"/>
      <c r="AD680" s="116"/>
      <c r="AE680" s="168"/>
      <c r="AF680" s="168"/>
      <c r="AG680" s="116"/>
      <c r="AH680" s="116"/>
      <c r="AI680" s="116"/>
      <c r="AJ680" s="116"/>
      <c r="AK680" s="116"/>
      <c r="AL680" s="116"/>
      <c r="AM680" s="116"/>
      <c r="AN680" s="116"/>
      <c r="AO680" s="116"/>
      <c r="AP680" s="116"/>
      <c r="AQ680" s="116"/>
      <c r="AR680" s="116"/>
      <c r="AS680" s="116"/>
      <c r="AT680" s="116"/>
      <c r="AU680" s="116"/>
      <c r="AV680" s="116"/>
      <c r="AW680" s="116"/>
      <c r="AX680" s="116"/>
      <c r="AY680" s="116"/>
      <c r="AZ680" s="116"/>
    </row>
    <row r="681" spans="1:52" ht="12" customHeight="1">
      <c r="A681" s="116"/>
      <c r="B681" s="116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  <c r="AA681" s="116"/>
      <c r="AB681" s="116"/>
      <c r="AC681" s="116"/>
      <c r="AD681" s="116"/>
      <c r="AE681" s="168"/>
      <c r="AF681" s="168"/>
      <c r="AG681" s="116"/>
      <c r="AH681" s="116"/>
      <c r="AI681" s="116"/>
      <c r="AJ681" s="116"/>
      <c r="AK681" s="116"/>
      <c r="AL681" s="116"/>
      <c r="AM681" s="116"/>
      <c r="AN681" s="116"/>
      <c r="AO681" s="116"/>
      <c r="AP681" s="116"/>
      <c r="AQ681" s="116"/>
      <c r="AR681" s="116"/>
      <c r="AS681" s="116"/>
      <c r="AT681" s="116"/>
      <c r="AU681" s="116"/>
      <c r="AV681" s="116"/>
      <c r="AW681" s="116"/>
      <c r="AX681" s="116"/>
      <c r="AY681" s="116"/>
      <c r="AZ681" s="116"/>
    </row>
    <row r="682" spans="1:52" ht="12" customHeight="1">
      <c r="A682" s="116"/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  <c r="AA682" s="116"/>
      <c r="AB682" s="116"/>
      <c r="AC682" s="116"/>
      <c r="AD682" s="116"/>
      <c r="AE682" s="168"/>
      <c r="AF682" s="168"/>
      <c r="AG682" s="116"/>
      <c r="AH682" s="116"/>
      <c r="AI682" s="116"/>
      <c r="AJ682" s="116"/>
      <c r="AK682" s="116"/>
      <c r="AL682" s="116"/>
      <c r="AM682" s="116"/>
      <c r="AN682" s="116"/>
      <c r="AO682" s="116"/>
      <c r="AP682" s="116"/>
      <c r="AQ682" s="116"/>
      <c r="AR682" s="116"/>
      <c r="AS682" s="116"/>
      <c r="AT682" s="116"/>
      <c r="AU682" s="116"/>
      <c r="AV682" s="116"/>
      <c r="AW682" s="116"/>
      <c r="AX682" s="116"/>
      <c r="AY682" s="116"/>
      <c r="AZ682" s="116"/>
    </row>
    <row r="683" spans="1:52" ht="12" customHeight="1">
      <c r="A683" s="116"/>
      <c r="B683" s="116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  <c r="AA683" s="116"/>
      <c r="AB683" s="116"/>
      <c r="AC683" s="116"/>
      <c r="AD683" s="116"/>
      <c r="AE683" s="168"/>
      <c r="AF683" s="168"/>
      <c r="AG683" s="116"/>
      <c r="AH683" s="116"/>
      <c r="AI683" s="116"/>
      <c r="AJ683" s="116"/>
      <c r="AK683" s="116"/>
      <c r="AL683" s="116"/>
      <c r="AM683" s="116"/>
      <c r="AN683" s="116"/>
      <c r="AO683" s="116"/>
      <c r="AP683" s="116"/>
      <c r="AQ683" s="116"/>
      <c r="AR683" s="116"/>
      <c r="AS683" s="116"/>
      <c r="AT683" s="116"/>
      <c r="AU683" s="116"/>
      <c r="AV683" s="116"/>
      <c r="AW683" s="116"/>
      <c r="AX683" s="116"/>
      <c r="AY683" s="116"/>
      <c r="AZ683" s="116"/>
    </row>
    <row r="684" spans="1:52" ht="12" customHeight="1">
      <c r="A684" s="116"/>
      <c r="B684" s="116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  <c r="AA684" s="116"/>
      <c r="AB684" s="116"/>
      <c r="AC684" s="116"/>
      <c r="AD684" s="116"/>
      <c r="AE684" s="168"/>
      <c r="AF684" s="168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116"/>
      <c r="AQ684" s="116"/>
      <c r="AR684" s="116"/>
      <c r="AS684" s="116"/>
      <c r="AT684" s="116"/>
      <c r="AU684" s="116"/>
      <c r="AV684" s="116"/>
      <c r="AW684" s="116"/>
      <c r="AX684" s="116"/>
      <c r="AY684" s="116"/>
      <c r="AZ684" s="116"/>
    </row>
    <row r="685" spans="1:52" ht="12" customHeight="1">
      <c r="A685" s="116"/>
      <c r="B685" s="116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  <c r="AA685" s="116"/>
      <c r="AB685" s="116"/>
      <c r="AC685" s="116"/>
      <c r="AD685" s="116"/>
      <c r="AE685" s="168"/>
      <c r="AF685" s="168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116"/>
      <c r="AQ685" s="116"/>
      <c r="AR685" s="116"/>
      <c r="AS685" s="116"/>
      <c r="AT685" s="116"/>
      <c r="AU685" s="116"/>
      <c r="AV685" s="116"/>
      <c r="AW685" s="116"/>
      <c r="AX685" s="116"/>
      <c r="AY685" s="116"/>
      <c r="AZ685" s="116"/>
    </row>
    <row r="686" spans="1:52" ht="12" customHeight="1">
      <c r="A686" s="116"/>
      <c r="B686" s="116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  <c r="AA686" s="116"/>
      <c r="AB686" s="116"/>
      <c r="AC686" s="116"/>
      <c r="AD686" s="116"/>
      <c r="AE686" s="168"/>
      <c r="AF686" s="168"/>
      <c r="AG686" s="116"/>
      <c r="AH686" s="116"/>
      <c r="AI686" s="116"/>
      <c r="AJ686" s="116"/>
      <c r="AK686" s="116"/>
      <c r="AL686" s="116"/>
      <c r="AM686" s="116"/>
      <c r="AN686" s="116"/>
      <c r="AO686" s="116"/>
      <c r="AP686" s="116"/>
      <c r="AQ686" s="116"/>
      <c r="AR686" s="116"/>
      <c r="AS686" s="116"/>
      <c r="AT686" s="116"/>
      <c r="AU686" s="116"/>
      <c r="AV686" s="116"/>
      <c r="AW686" s="116"/>
      <c r="AX686" s="116"/>
      <c r="AY686" s="116"/>
      <c r="AZ686" s="116"/>
    </row>
    <row r="687" spans="1:52" ht="12" customHeight="1">
      <c r="A687" s="116"/>
      <c r="B687" s="116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  <c r="AA687" s="116"/>
      <c r="AB687" s="116"/>
      <c r="AC687" s="116"/>
      <c r="AD687" s="116"/>
      <c r="AE687" s="168"/>
      <c r="AF687" s="168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116"/>
      <c r="AQ687" s="116"/>
      <c r="AR687" s="116"/>
      <c r="AS687" s="116"/>
      <c r="AT687" s="116"/>
      <c r="AU687" s="116"/>
      <c r="AV687" s="116"/>
      <c r="AW687" s="116"/>
      <c r="AX687" s="116"/>
      <c r="AY687" s="116"/>
      <c r="AZ687" s="116"/>
    </row>
    <row r="688" spans="1:52" ht="12" customHeight="1">
      <c r="A688" s="116"/>
      <c r="B688" s="116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  <c r="AA688" s="116"/>
      <c r="AB688" s="116"/>
      <c r="AC688" s="116"/>
      <c r="AD688" s="116"/>
      <c r="AE688" s="168"/>
      <c r="AF688" s="168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116"/>
      <c r="AQ688" s="116"/>
      <c r="AR688" s="116"/>
      <c r="AS688" s="116"/>
      <c r="AT688" s="116"/>
      <c r="AU688" s="116"/>
      <c r="AV688" s="116"/>
      <c r="AW688" s="116"/>
      <c r="AX688" s="116"/>
      <c r="AY688" s="116"/>
      <c r="AZ688" s="116"/>
    </row>
    <row r="689" spans="1:52" ht="12" customHeight="1">
      <c r="A689" s="116"/>
      <c r="B689" s="116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  <c r="AA689" s="116"/>
      <c r="AB689" s="116"/>
      <c r="AC689" s="116"/>
      <c r="AD689" s="116"/>
      <c r="AE689" s="168"/>
      <c r="AF689" s="168"/>
      <c r="AG689" s="116"/>
      <c r="AH689" s="116"/>
      <c r="AI689" s="116"/>
      <c r="AJ689" s="116"/>
      <c r="AK689" s="116"/>
      <c r="AL689" s="116"/>
      <c r="AM689" s="116"/>
      <c r="AN689" s="116"/>
      <c r="AO689" s="116"/>
      <c r="AP689" s="116"/>
      <c r="AQ689" s="116"/>
      <c r="AR689" s="116"/>
      <c r="AS689" s="116"/>
      <c r="AT689" s="116"/>
      <c r="AU689" s="116"/>
      <c r="AV689" s="116"/>
      <c r="AW689" s="116"/>
      <c r="AX689" s="116"/>
      <c r="AY689" s="116"/>
      <c r="AZ689" s="116"/>
    </row>
    <row r="690" spans="1:52" ht="12" customHeight="1">
      <c r="A690" s="116"/>
      <c r="B690" s="116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  <c r="AA690" s="116"/>
      <c r="AB690" s="116"/>
      <c r="AC690" s="116"/>
      <c r="AD690" s="116"/>
      <c r="AE690" s="168"/>
      <c r="AF690" s="168"/>
      <c r="AG690" s="116"/>
      <c r="AH690" s="116"/>
      <c r="AI690" s="116"/>
      <c r="AJ690" s="116"/>
      <c r="AK690" s="116"/>
      <c r="AL690" s="116"/>
      <c r="AM690" s="116"/>
      <c r="AN690" s="116"/>
      <c r="AO690" s="116"/>
      <c r="AP690" s="116"/>
      <c r="AQ690" s="116"/>
      <c r="AR690" s="116"/>
      <c r="AS690" s="116"/>
      <c r="AT690" s="116"/>
      <c r="AU690" s="116"/>
      <c r="AV690" s="116"/>
      <c r="AW690" s="116"/>
      <c r="AX690" s="116"/>
      <c r="AY690" s="116"/>
      <c r="AZ690" s="116"/>
    </row>
    <row r="691" spans="1:52" ht="12" customHeight="1">
      <c r="A691" s="116"/>
      <c r="B691" s="116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  <c r="AA691" s="116"/>
      <c r="AB691" s="116"/>
      <c r="AC691" s="116"/>
      <c r="AD691" s="116"/>
      <c r="AE691" s="168"/>
      <c r="AF691" s="168"/>
      <c r="AG691" s="116"/>
      <c r="AH691" s="116"/>
      <c r="AI691" s="116"/>
      <c r="AJ691" s="116"/>
      <c r="AK691" s="116"/>
      <c r="AL691" s="116"/>
      <c r="AM691" s="116"/>
      <c r="AN691" s="116"/>
      <c r="AO691" s="116"/>
      <c r="AP691" s="116"/>
      <c r="AQ691" s="116"/>
      <c r="AR691" s="116"/>
      <c r="AS691" s="116"/>
      <c r="AT691" s="116"/>
      <c r="AU691" s="116"/>
      <c r="AV691" s="116"/>
      <c r="AW691" s="116"/>
      <c r="AX691" s="116"/>
      <c r="AY691" s="116"/>
      <c r="AZ691" s="116"/>
    </row>
    <row r="692" spans="1:52" ht="12" customHeight="1">
      <c r="A692" s="116"/>
      <c r="B692" s="116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  <c r="AA692" s="116"/>
      <c r="AB692" s="116"/>
      <c r="AC692" s="116"/>
      <c r="AD692" s="116"/>
      <c r="AE692" s="168"/>
      <c r="AF692" s="168"/>
      <c r="AG692" s="116"/>
      <c r="AH692" s="116"/>
      <c r="AI692" s="116"/>
      <c r="AJ692" s="116"/>
      <c r="AK692" s="116"/>
      <c r="AL692" s="116"/>
      <c r="AM692" s="116"/>
      <c r="AN692" s="116"/>
      <c r="AO692" s="116"/>
      <c r="AP692" s="116"/>
      <c r="AQ692" s="116"/>
      <c r="AR692" s="116"/>
      <c r="AS692" s="116"/>
      <c r="AT692" s="116"/>
      <c r="AU692" s="116"/>
      <c r="AV692" s="116"/>
      <c r="AW692" s="116"/>
      <c r="AX692" s="116"/>
      <c r="AY692" s="116"/>
      <c r="AZ692" s="116"/>
    </row>
    <row r="693" spans="1:52" ht="12" customHeight="1">
      <c r="A693" s="116"/>
      <c r="B693" s="116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  <c r="AA693" s="116"/>
      <c r="AB693" s="116"/>
      <c r="AC693" s="116"/>
      <c r="AD693" s="116"/>
      <c r="AE693" s="168"/>
      <c r="AF693" s="168"/>
      <c r="AG693" s="116"/>
      <c r="AH693" s="116"/>
      <c r="AI693" s="116"/>
      <c r="AJ693" s="116"/>
      <c r="AK693" s="116"/>
      <c r="AL693" s="116"/>
      <c r="AM693" s="116"/>
      <c r="AN693" s="116"/>
      <c r="AO693" s="116"/>
      <c r="AP693" s="116"/>
      <c r="AQ693" s="116"/>
      <c r="AR693" s="116"/>
      <c r="AS693" s="116"/>
      <c r="AT693" s="116"/>
      <c r="AU693" s="116"/>
      <c r="AV693" s="116"/>
      <c r="AW693" s="116"/>
      <c r="AX693" s="116"/>
      <c r="AY693" s="116"/>
      <c r="AZ693" s="116"/>
    </row>
    <row r="694" spans="1:52" ht="12" customHeight="1">
      <c r="A694" s="116"/>
      <c r="B694" s="116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  <c r="AA694" s="116"/>
      <c r="AB694" s="116"/>
      <c r="AC694" s="116"/>
      <c r="AD694" s="116"/>
      <c r="AE694" s="168"/>
      <c r="AF694" s="168"/>
      <c r="AG694" s="116"/>
      <c r="AH694" s="116"/>
      <c r="AI694" s="116"/>
      <c r="AJ694" s="116"/>
      <c r="AK694" s="116"/>
      <c r="AL694" s="116"/>
      <c r="AM694" s="116"/>
      <c r="AN694" s="116"/>
      <c r="AO694" s="116"/>
      <c r="AP694" s="116"/>
      <c r="AQ694" s="116"/>
      <c r="AR694" s="116"/>
      <c r="AS694" s="116"/>
      <c r="AT694" s="116"/>
      <c r="AU694" s="116"/>
      <c r="AV694" s="116"/>
      <c r="AW694" s="116"/>
      <c r="AX694" s="116"/>
      <c r="AY694" s="116"/>
      <c r="AZ694" s="116"/>
    </row>
    <row r="695" spans="1:52" ht="12" customHeight="1">
      <c r="A695" s="116"/>
      <c r="B695" s="116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  <c r="AA695" s="116"/>
      <c r="AB695" s="116"/>
      <c r="AC695" s="116"/>
      <c r="AD695" s="116"/>
      <c r="AE695" s="168"/>
      <c r="AF695" s="168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116"/>
      <c r="AQ695" s="116"/>
      <c r="AR695" s="116"/>
      <c r="AS695" s="116"/>
      <c r="AT695" s="116"/>
      <c r="AU695" s="116"/>
      <c r="AV695" s="116"/>
      <c r="AW695" s="116"/>
      <c r="AX695" s="116"/>
      <c r="AY695" s="116"/>
      <c r="AZ695" s="116"/>
    </row>
    <row r="696" spans="1:52" ht="12" customHeight="1">
      <c r="A696" s="116"/>
      <c r="B696" s="116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  <c r="AA696" s="116"/>
      <c r="AB696" s="116"/>
      <c r="AC696" s="116"/>
      <c r="AD696" s="116"/>
      <c r="AE696" s="168"/>
      <c r="AF696" s="168"/>
      <c r="AG696" s="116"/>
      <c r="AH696" s="116"/>
      <c r="AI696" s="116"/>
      <c r="AJ696" s="116"/>
      <c r="AK696" s="116"/>
      <c r="AL696" s="116"/>
      <c r="AM696" s="116"/>
      <c r="AN696" s="116"/>
      <c r="AO696" s="116"/>
      <c r="AP696" s="116"/>
      <c r="AQ696" s="116"/>
      <c r="AR696" s="116"/>
      <c r="AS696" s="116"/>
      <c r="AT696" s="116"/>
      <c r="AU696" s="116"/>
      <c r="AV696" s="116"/>
      <c r="AW696" s="116"/>
      <c r="AX696" s="116"/>
      <c r="AY696" s="116"/>
      <c r="AZ696" s="116"/>
    </row>
    <row r="697" spans="1:52" ht="12" customHeight="1">
      <c r="A697" s="116"/>
      <c r="B697" s="116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  <c r="AA697" s="116"/>
      <c r="AB697" s="116"/>
      <c r="AC697" s="116"/>
      <c r="AD697" s="116"/>
      <c r="AE697" s="168"/>
      <c r="AF697" s="168"/>
      <c r="AG697" s="116"/>
      <c r="AH697" s="116"/>
      <c r="AI697" s="116"/>
      <c r="AJ697" s="116"/>
      <c r="AK697" s="116"/>
      <c r="AL697" s="116"/>
      <c r="AM697" s="116"/>
      <c r="AN697" s="116"/>
      <c r="AO697" s="116"/>
      <c r="AP697" s="116"/>
      <c r="AQ697" s="116"/>
      <c r="AR697" s="116"/>
      <c r="AS697" s="116"/>
      <c r="AT697" s="116"/>
      <c r="AU697" s="116"/>
      <c r="AV697" s="116"/>
      <c r="AW697" s="116"/>
      <c r="AX697" s="116"/>
      <c r="AY697" s="116"/>
      <c r="AZ697" s="116"/>
    </row>
    <row r="698" spans="1:52" ht="12" customHeight="1">
      <c r="A698" s="116"/>
      <c r="B698" s="116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  <c r="AA698" s="116"/>
      <c r="AB698" s="116"/>
      <c r="AC698" s="116"/>
      <c r="AD698" s="116"/>
      <c r="AE698" s="168"/>
      <c r="AF698" s="168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116"/>
      <c r="AQ698" s="116"/>
      <c r="AR698" s="116"/>
      <c r="AS698" s="116"/>
      <c r="AT698" s="116"/>
      <c r="AU698" s="116"/>
      <c r="AV698" s="116"/>
      <c r="AW698" s="116"/>
      <c r="AX698" s="116"/>
      <c r="AY698" s="116"/>
      <c r="AZ698" s="116"/>
    </row>
    <row r="699" spans="1:52" ht="12" customHeight="1">
      <c r="A699" s="116"/>
      <c r="B699" s="116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  <c r="AA699" s="116"/>
      <c r="AB699" s="116"/>
      <c r="AC699" s="116"/>
      <c r="AD699" s="116"/>
      <c r="AE699" s="168"/>
      <c r="AF699" s="168"/>
      <c r="AG699" s="116"/>
      <c r="AH699" s="116"/>
      <c r="AI699" s="116"/>
      <c r="AJ699" s="116"/>
      <c r="AK699" s="116"/>
      <c r="AL699" s="116"/>
      <c r="AM699" s="116"/>
      <c r="AN699" s="116"/>
      <c r="AO699" s="116"/>
      <c r="AP699" s="116"/>
      <c r="AQ699" s="116"/>
      <c r="AR699" s="116"/>
      <c r="AS699" s="116"/>
      <c r="AT699" s="116"/>
      <c r="AU699" s="116"/>
      <c r="AV699" s="116"/>
      <c r="AW699" s="116"/>
      <c r="AX699" s="116"/>
      <c r="AY699" s="116"/>
      <c r="AZ699" s="116"/>
    </row>
    <row r="700" spans="1:52" ht="12" customHeight="1">
      <c r="A700" s="116"/>
      <c r="B700" s="116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  <c r="AA700" s="116"/>
      <c r="AB700" s="116"/>
      <c r="AC700" s="116"/>
      <c r="AD700" s="116"/>
      <c r="AE700" s="168"/>
      <c r="AF700" s="168"/>
      <c r="AG700" s="116"/>
      <c r="AH700" s="116"/>
      <c r="AI700" s="116"/>
      <c r="AJ700" s="116"/>
      <c r="AK700" s="116"/>
      <c r="AL700" s="116"/>
      <c r="AM700" s="116"/>
      <c r="AN700" s="116"/>
      <c r="AO700" s="116"/>
      <c r="AP700" s="116"/>
      <c r="AQ700" s="116"/>
      <c r="AR700" s="116"/>
      <c r="AS700" s="116"/>
      <c r="AT700" s="116"/>
      <c r="AU700" s="116"/>
      <c r="AV700" s="116"/>
      <c r="AW700" s="116"/>
      <c r="AX700" s="116"/>
      <c r="AY700" s="116"/>
      <c r="AZ700" s="116"/>
    </row>
    <row r="701" spans="1:52" ht="12" customHeight="1">
      <c r="A701" s="116"/>
      <c r="B701" s="116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  <c r="AA701" s="116"/>
      <c r="AB701" s="116"/>
      <c r="AC701" s="116"/>
      <c r="AD701" s="116"/>
      <c r="AE701" s="168"/>
      <c r="AF701" s="168"/>
      <c r="AG701" s="116"/>
      <c r="AH701" s="116"/>
      <c r="AI701" s="116"/>
      <c r="AJ701" s="116"/>
      <c r="AK701" s="116"/>
      <c r="AL701" s="116"/>
      <c r="AM701" s="116"/>
      <c r="AN701" s="116"/>
      <c r="AO701" s="116"/>
      <c r="AP701" s="116"/>
      <c r="AQ701" s="116"/>
      <c r="AR701" s="116"/>
      <c r="AS701" s="116"/>
      <c r="AT701" s="116"/>
      <c r="AU701" s="116"/>
      <c r="AV701" s="116"/>
      <c r="AW701" s="116"/>
      <c r="AX701" s="116"/>
      <c r="AY701" s="116"/>
      <c r="AZ701" s="116"/>
    </row>
    <row r="702" spans="1:52" ht="12" customHeight="1">
      <c r="A702" s="116"/>
      <c r="B702" s="116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  <c r="AA702" s="116"/>
      <c r="AB702" s="116"/>
      <c r="AC702" s="116"/>
      <c r="AD702" s="116"/>
      <c r="AE702" s="168"/>
      <c r="AF702" s="168"/>
      <c r="AG702" s="116"/>
      <c r="AH702" s="116"/>
      <c r="AI702" s="116"/>
      <c r="AJ702" s="116"/>
      <c r="AK702" s="116"/>
      <c r="AL702" s="116"/>
      <c r="AM702" s="116"/>
      <c r="AN702" s="116"/>
      <c r="AO702" s="116"/>
      <c r="AP702" s="116"/>
      <c r="AQ702" s="116"/>
      <c r="AR702" s="116"/>
      <c r="AS702" s="116"/>
      <c r="AT702" s="116"/>
      <c r="AU702" s="116"/>
      <c r="AV702" s="116"/>
      <c r="AW702" s="116"/>
      <c r="AX702" s="116"/>
      <c r="AY702" s="116"/>
      <c r="AZ702" s="116"/>
    </row>
    <row r="703" spans="1:52" ht="12" customHeight="1">
      <c r="A703" s="116"/>
      <c r="B703" s="116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  <c r="AA703" s="116"/>
      <c r="AB703" s="116"/>
      <c r="AC703" s="116"/>
      <c r="AD703" s="116"/>
      <c r="AE703" s="168"/>
      <c r="AF703" s="168"/>
      <c r="AG703" s="116"/>
      <c r="AH703" s="116"/>
      <c r="AI703" s="116"/>
      <c r="AJ703" s="116"/>
      <c r="AK703" s="116"/>
      <c r="AL703" s="116"/>
      <c r="AM703" s="116"/>
      <c r="AN703" s="116"/>
      <c r="AO703" s="116"/>
      <c r="AP703" s="116"/>
      <c r="AQ703" s="116"/>
      <c r="AR703" s="116"/>
      <c r="AS703" s="116"/>
      <c r="AT703" s="116"/>
      <c r="AU703" s="116"/>
      <c r="AV703" s="116"/>
      <c r="AW703" s="116"/>
      <c r="AX703" s="116"/>
      <c r="AY703" s="116"/>
      <c r="AZ703" s="116"/>
    </row>
    <row r="704" spans="1:52" ht="12" customHeight="1">
      <c r="A704" s="116"/>
      <c r="B704" s="116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  <c r="AA704" s="116"/>
      <c r="AB704" s="116"/>
      <c r="AC704" s="116"/>
      <c r="AD704" s="116"/>
      <c r="AE704" s="168"/>
      <c r="AF704" s="168"/>
      <c r="AG704" s="116"/>
      <c r="AH704" s="116"/>
      <c r="AI704" s="116"/>
      <c r="AJ704" s="116"/>
      <c r="AK704" s="116"/>
      <c r="AL704" s="116"/>
      <c r="AM704" s="116"/>
      <c r="AN704" s="116"/>
      <c r="AO704" s="116"/>
      <c r="AP704" s="116"/>
      <c r="AQ704" s="116"/>
      <c r="AR704" s="116"/>
      <c r="AS704" s="116"/>
      <c r="AT704" s="116"/>
      <c r="AU704" s="116"/>
      <c r="AV704" s="116"/>
      <c r="AW704" s="116"/>
      <c r="AX704" s="116"/>
      <c r="AY704" s="116"/>
      <c r="AZ704" s="116"/>
    </row>
    <row r="705" spans="1:52" ht="12" customHeight="1">
      <c r="A705" s="116"/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  <c r="AA705" s="116"/>
      <c r="AB705" s="116"/>
      <c r="AC705" s="116"/>
      <c r="AD705" s="116"/>
      <c r="AE705" s="168"/>
      <c r="AF705" s="168"/>
      <c r="AG705" s="116"/>
      <c r="AH705" s="116"/>
      <c r="AI705" s="116"/>
      <c r="AJ705" s="116"/>
      <c r="AK705" s="116"/>
      <c r="AL705" s="116"/>
      <c r="AM705" s="116"/>
      <c r="AN705" s="116"/>
      <c r="AO705" s="116"/>
      <c r="AP705" s="116"/>
      <c r="AQ705" s="116"/>
      <c r="AR705" s="116"/>
      <c r="AS705" s="116"/>
      <c r="AT705" s="116"/>
      <c r="AU705" s="116"/>
      <c r="AV705" s="116"/>
      <c r="AW705" s="116"/>
      <c r="AX705" s="116"/>
      <c r="AY705" s="116"/>
      <c r="AZ705" s="116"/>
    </row>
    <row r="706" spans="1:52" ht="12" customHeight="1">
      <c r="A706" s="116"/>
      <c r="B706" s="116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  <c r="AA706" s="116"/>
      <c r="AB706" s="116"/>
      <c r="AC706" s="116"/>
      <c r="AD706" s="116"/>
      <c r="AE706" s="168"/>
      <c r="AF706" s="168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116"/>
      <c r="AQ706" s="116"/>
      <c r="AR706" s="116"/>
      <c r="AS706" s="116"/>
      <c r="AT706" s="116"/>
      <c r="AU706" s="116"/>
      <c r="AV706" s="116"/>
      <c r="AW706" s="116"/>
      <c r="AX706" s="116"/>
      <c r="AY706" s="116"/>
      <c r="AZ706" s="116"/>
    </row>
    <row r="707" spans="1:52" ht="12" customHeight="1">
      <c r="A707" s="116"/>
      <c r="B707" s="116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  <c r="AA707" s="116"/>
      <c r="AB707" s="116"/>
      <c r="AC707" s="116"/>
      <c r="AD707" s="116"/>
      <c r="AE707" s="168"/>
      <c r="AF707" s="168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116"/>
      <c r="AQ707" s="116"/>
      <c r="AR707" s="116"/>
      <c r="AS707" s="116"/>
      <c r="AT707" s="116"/>
      <c r="AU707" s="116"/>
      <c r="AV707" s="116"/>
      <c r="AW707" s="116"/>
      <c r="AX707" s="116"/>
      <c r="AY707" s="116"/>
      <c r="AZ707" s="116"/>
    </row>
    <row r="708" spans="1:52" ht="12" customHeight="1">
      <c r="A708" s="116"/>
      <c r="B708" s="116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  <c r="AA708" s="116"/>
      <c r="AB708" s="116"/>
      <c r="AC708" s="116"/>
      <c r="AD708" s="116"/>
      <c r="AE708" s="168"/>
      <c r="AF708" s="168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116"/>
      <c r="AQ708" s="116"/>
      <c r="AR708" s="116"/>
      <c r="AS708" s="116"/>
      <c r="AT708" s="116"/>
      <c r="AU708" s="116"/>
      <c r="AV708" s="116"/>
      <c r="AW708" s="116"/>
      <c r="AX708" s="116"/>
      <c r="AY708" s="116"/>
      <c r="AZ708" s="116"/>
    </row>
    <row r="709" spans="1:52" ht="12" customHeight="1">
      <c r="A709" s="116"/>
      <c r="B709" s="116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  <c r="AA709" s="116"/>
      <c r="AB709" s="116"/>
      <c r="AC709" s="116"/>
      <c r="AD709" s="116"/>
      <c r="AE709" s="168"/>
      <c r="AF709" s="168"/>
      <c r="AG709" s="116"/>
      <c r="AH709" s="116"/>
      <c r="AI709" s="116"/>
      <c r="AJ709" s="116"/>
      <c r="AK709" s="116"/>
      <c r="AL709" s="116"/>
      <c r="AM709" s="116"/>
      <c r="AN709" s="116"/>
      <c r="AO709" s="116"/>
      <c r="AP709" s="116"/>
      <c r="AQ709" s="116"/>
      <c r="AR709" s="116"/>
      <c r="AS709" s="116"/>
      <c r="AT709" s="116"/>
      <c r="AU709" s="116"/>
      <c r="AV709" s="116"/>
      <c r="AW709" s="116"/>
      <c r="AX709" s="116"/>
      <c r="AY709" s="116"/>
      <c r="AZ709" s="116"/>
    </row>
    <row r="710" spans="1:52" ht="12" customHeight="1">
      <c r="A710" s="116"/>
      <c r="B710" s="116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  <c r="AA710" s="116"/>
      <c r="AB710" s="116"/>
      <c r="AC710" s="116"/>
      <c r="AD710" s="116"/>
      <c r="AE710" s="168"/>
      <c r="AF710" s="168"/>
      <c r="AG710" s="116"/>
      <c r="AH710" s="116"/>
      <c r="AI710" s="116"/>
      <c r="AJ710" s="116"/>
      <c r="AK710" s="116"/>
      <c r="AL710" s="116"/>
      <c r="AM710" s="116"/>
      <c r="AN710" s="116"/>
      <c r="AO710" s="116"/>
      <c r="AP710" s="116"/>
      <c r="AQ710" s="116"/>
      <c r="AR710" s="116"/>
      <c r="AS710" s="116"/>
      <c r="AT710" s="116"/>
      <c r="AU710" s="116"/>
      <c r="AV710" s="116"/>
      <c r="AW710" s="116"/>
      <c r="AX710" s="116"/>
      <c r="AY710" s="116"/>
      <c r="AZ710" s="116"/>
    </row>
    <row r="711" spans="1:52" ht="12" customHeight="1">
      <c r="A711" s="116"/>
      <c r="B711" s="116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  <c r="AA711" s="116"/>
      <c r="AB711" s="116"/>
      <c r="AC711" s="116"/>
      <c r="AD711" s="116"/>
      <c r="AE711" s="168"/>
      <c r="AF711" s="168"/>
      <c r="AG711" s="116"/>
      <c r="AH711" s="116"/>
      <c r="AI711" s="116"/>
      <c r="AJ711" s="116"/>
      <c r="AK711" s="116"/>
      <c r="AL711" s="116"/>
      <c r="AM711" s="116"/>
      <c r="AN711" s="116"/>
      <c r="AO711" s="116"/>
      <c r="AP711" s="116"/>
      <c r="AQ711" s="116"/>
      <c r="AR711" s="116"/>
      <c r="AS711" s="116"/>
      <c r="AT711" s="116"/>
      <c r="AU711" s="116"/>
      <c r="AV711" s="116"/>
      <c r="AW711" s="116"/>
      <c r="AX711" s="116"/>
      <c r="AY711" s="116"/>
      <c r="AZ711" s="116"/>
    </row>
    <row r="712" spans="1:52" ht="12" customHeight="1">
      <c r="A712" s="116"/>
      <c r="B712" s="116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  <c r="AA712" s="116"/>
      <c r="AB712" s="116"/>
      <c r="AC712" s="116"/>
      <c r="AD712" s="116"/>
      <c r="AE712" s="168"/>
      <c r="AF712" s="168"/>
      <c r="AG712" s="116"/>
      <c r="AH712" s="116"/>
      <c r="AI712" s="116"/>
      <c r="AJ712" s="116"/>
      <c r="AK712" s="116"/>
      <c r="AL712" s="116"/>
      <c r="AM712" s="116"/>
      <c r="AN712" s="116"/>
      <c r="AO712" s="116"/>
      <c r="AP712" s="116"/>
      <c r="AQ712" s="116"/>
      <c r="AR712" s="116"/>
      <c r="AS712" s="116"/>
      <c r="AT712" s="116"/>
      <c r="AU712" s="116"/>
      <c r="AV712" s="116"/>
      <c r="AW712" s="116"/>
      <c r="AX712" s="116"/>
      <c r="AY712" s="116"/>
      <c r="AZ712" s="116"/>
    </row>
    <row r="713" spans="1:52" ht="12" customHeight="1">
      <c r="A713" s="116"/>
      <c r="B713" s="116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  <c r="AA713" s="116"/>
      <c r="AB713" s="116"/>
      <c r="AC713" s="116"/>
      <c r="AD713" s="116"/>
      <c r="AE713" s="168"/>
      <c r="AF713" s="168"/>
      <c r="AG713" s="116"/>
      <c r="AH713" s="116"/>
      <c r="AI713" s="116"/>
      <c r="AJ713" s="116"/>
      <c r="AK713" s="116"/>
      <c r="AL713" s="116"/>
      <c r="AM713" s="116"/>
      <c r="AN713" s="116"/>
      <c r="AO713" s="116"/>
      <c r="AP713" s="116"/>
      <c r="AQ713" s="116"/>
      <c r="AR713" s="116"/>
      <c r="AS713" s="116"/>
      <c r="AT713" s="116"/>
      <c r="AU713" s="116"/>
      <c r="AV713" s="116"/>
      <c r="AW713" s="116"/>
      <c r="AX713" s="116"/>
      <c r="AY713" s="116"/>
      <c r="AZ713" s="116"/>
    </row>
    <row r="714" spans="1:52" ht="12" customHeight="1">
      <c r="A714" s="116"/>
      <c r="B714" s="116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  <c r="AA714" s="116"/>
      <c r="AB714" s="116"/>
      <c r="AC714" s="116"/>
      <c r="AD714" s="116"/>
      <c r="AE714" s="168"/>
      <c r="AF714" s="168"/>
      <c r="AG714" s="116"/>
      <c r="AH714" s="116"/>
      <c r="AI714" s="116"/>
      <c r="AJ714" s="116"/>
      <c r="AK714" s="116"/>
      <c r="AL714" s="116"/>
      <c r="AM714" s="116"/>
      <c r="AN714" s="116"/>
      <c r="AO714" s="116"/>
      <c r="AP714" s="116"/>
      <c r="AQ714" s="116"/>
      <c r="AR714" s="116"/>
      <c r="AS714" s="116"/>
      <c r="AT714" s="116"/>
      <c r="AU714" s="116"/>
      <c r="AV714" s="116"/>
      <c r="AW714" s="116"/>
      <c r="AX714" s="116"/>
      <c r="AY714" s="116"/>
      <c r="AZ714" s="116"/>
    </row>
    <row r="715" spans="1:52" ht="12" customHeight="1">
      <c r="A715" s="116"/>
      <c r="B715" s="116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  <c r="AA715" s="116"/>
      <c r="AB715" s="116"/>
      <c r="AC715" s="116"/>
      <c r="AD715" s="116"/>
      <c r="AE715" s="168"/>
      <c r="AF715" s="168"/>
      <c r="AG715" s="116"/>
      <c r="AH715" s="116"/>
      <c r="AI715" s="116"/>
      <c r="AJ715" s="116"/>
      <c r="AK715" s="116"/>
      <c r="AL715" s="116"/>
      <c r="AM715" s="116"/>
      <c r="AN715" s="116"/>
      <c r="AO715" s="116"/>
      <c r="AP715" s="116"/>
      <c r="AQ715" s="116"/>
      <c r="AR715" s="116"/>
      <c r="AS715" s="116"/>
      <c r="AT715" s="116"/>
      <c r="AU715" s="116"/>
      <c r="AV715" s="116"/>
      <c r="AW715" s="116"/>
      <c r="AX715" s="116"/>
      <c r="AY715" s="116"/>
      <c r="AZ715" s="116"/>
    </row>
    <row r="716" spans="1:52" ht="12" customHeight="1">
      <c r="A716" s="116"/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  <c r="AA716" s="116"/>
      <c r="AB716" s="116"/>
      <c r="AC716" s="116"/>
      <c r="AD716" s="116"/>
      <c r="AE716" s="168"/>
      <c r="AF716" s="168"/>
      <c r="AG716" s="116"/>
      <c r="AH716" s="116"/>
      <c r="AI716" s="116"/>
      <c r="AJ716" s="116"/>
      <c r="AK716" s="116"/>
      <c r="AL716" s="116"/>
      <c r="AM716" s="116"/>
      <c r="AN716" s="116"/>
      <c r="AO716" s="116"/>
      <c r="AP716" s="116"/>
      <c r="AQ716" s="116"/>
      <c r="AR716" s="116"/>
      <c r="AS716" s="116"/>
      <c r="AT716" s="116"/>
      <c r="AU716" s="116"/>
      <c r="AV716" s="116"/>
      <c r="AW716" s="116"/>
      <c r="AX716" s="116"/>
      <c r="AY716" s="116"/>
      <c r="AZ716" s="116"/>
    </row>
    <row r="717" spans="1:52" ht="12" customHeight="1">
      <c r="A717" s="116"/>
      <c r="B717" s="116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  <c r="AA717" s="116"/>
      <c r="AB717" s="116"/>
      <c r="AC717" s="116"/>
      <c r="AD717" s="116"/>
      <c r="AE717" s="168"/>
      <c r="AF717" s="168"/>
      <c r="AG717" s="116"/>
      <c r="AH717" s="116"/>
      <c r="AI717" s="116"/>
      <c r="AJ717" s="116"/>
      <c r="AK717" s="116"/>
      <c r="AL717" s="116"/>
      <c r="AM717" s="116"/>
      <c r="AN717" s="116"/>
      <c r="AO717" s="116"/>
      <c r="AP717" s="116"/>
      <c r="AQ717" s="116"/>
      <c r="AR717" s="116"/>
      <c r="AS717" s="116"/>
      <c r="AT717" s="116"/>
      <c r="AU717" s="116"/>
      <c r="AV717" s="116"/>
      <c r="AW717" s="116"/>
      <c r="AX717" s="116"/>
      <c r="AY717" s="116"/>
      <c r="AZ717" s="116"/>
    </row>
    <row r="718" spans="1:52" ht="12" customHeight="1">
      <c r="A718" s="116"/>
      <c r="B718" s="116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  <c r="AA718" s="116"/>
      <c r="AB718" s="116"/>
      <c r="AC718" s="116"/>
      <c r="AD718" s="116"/>
      <c r="AE718" s="168"/>
      <c r="AF718" s="168"/>
      <c r="AG718" s="116"/>
      <c r="AH718" s="116"/>
      <c r="AI718" s="116"/>
      <c r="AJ718" s="116"/>
      <c r="AK718" s="116"/>
      <c r="AL718" s="116"/>
      <c r="AM718" s="116"/>
      <c r="AN718" s="116"/>
      <c r="AO718" s="116"/>
      <c r="AP718" s="116"/>
      <c r="AQ718" s="116"/>
      <c r="AR718" s="116"/>
      <c r="AS718" s="116"/>
      <c r="AT718" s="116"/>
      <c r="AU718" s="116"/>
      <c r="AV718" s="116"/>
      <c r="AW718" s="116"/>
      <c r="AX718" s="116"/>
      <c r="AY718" s="116"/>
      <c r="AZ718" s="116"/>
    </row>
    <row r="719" spans="1:52" ht="12" customHeight="1">
      <c r="A719" s="116"/>
      <c r="B719" s="116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  <c r="AA719" s="116"/>
      <c r="AB719" s="116"/>
      <c r="AC719" s="116"/>
      <c r="AD719" s="116"/>
      <c r="AE719" s="168"/>
      <c r="AF719" s="168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116"/>
      <c r="AQ719" s="116"/>
      <c r="AR719" s="116"/>
      <c r="AS719" s="116"/>
      <c r="AT719" s="116"/>
      <c r="AU719" s="116"/>
      <c r="AV719" s="116"/>
      <c r="AW719" s="116"/>
      <c r="AX719" s="116"/>
      <c r="AY719" s="116"/>
      <c r="AZ719" s="116"/>
    </row>
    <row r="720" spans="1:52" ht="12" customHeight="1">
      <c r="A720" s="116"/>
      <c r="B720" s="116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  <c r="AA720" s="116"/>
      <c r="AB720" s="116"/>
      <c r="AC720" s="116"/>
      <c r="AD720" s="116"/>
      <c r="AE720" s="168"/>
      <c r="AF720" s="168"/>
      <c r="AG720" s="116"/>
      <c r="AH720" s="116"/>
      <c r="AI720" s="116"/>
      <c r="AJ720" s="116"/>
      <c r="AK720" s="116"/>
      <c r="AL720" s="116"/>
      <c r="AM720" s="116"/>
      <c r="AN720" s="116"/>
      <c r="AO720" s="116"/>
      <c r="AP720" s="116"/>
      <c r="AQ720" s="116"/>
      <c r="AR720" s="116"/>
      <c r="AS720" s="116"/>
      <c r="AT720" s="116"/>
      <c r="AU720" s="116"/>
      <c r="AV720" s="116"/>
      <c r="AW720" s="116"/>
      <c r="AX720" s="116"/>
      <c r="AY720" s="116"/>
      <c r="AZ720" s="116"/>
    </row>
    <row r="721" spans="1:52" ht="12" customHeight="1">
      <c r="A721" s="116"/>
      <c r="B721" s="116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  <c r="AA721" s="116"/>
      <c r="AB721" s="116"/>
      <c r="AC721" s="116"/>
      <c r="AD721" s="116"/>
      <c r="AE721" s="168"/>
      <c r="AF721" s="168"/>
      <c r="AG721" s="116"/>
      <c r="AH721" s="116"/>
      <c r="AI721" s="116"/>
      <c r="AJ721" s="116"/>
      <c r="AK721" s="116"/>
      <c r="AL721" s="116"/>
      <c r="AM721" s="116"/>
      <c r="AN721" s="116"/>
      <c r="AO721" s="116"/>
      <c r="AP721" s="116"/>
      <c r="AQ721" s="116"/>
      <c r="AR721" s="116"/>
      <c r="AS721" s="116"/>
      <c r="AT721" s="116"/>
      <c r="AU721" s="116"/>
      <c r="AV721" s="116"/>
      <c r="AW721" s="116"/>
      <c r="AX721" s="116"/>
      <c r="AY721" s="116"/>
      <c r="AZ721" s="116"/>
    </row>
    <row r="722" spans="1:52" ht="12" customHeight="1">
      <c r="A722" s="116"/>
      <c r="B722" s="116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  <c r="AA722" s="116"/>
      <c r="AB722" s="116"/>
      <c r="AC722" s="116"/>
      <c r="AD722" s="116"/>
      <c r="AE722" s="168"/>
      <c r="AF722" s="168"/>
      <c r="AG722" s="116"/>
      <c r="AH722" s="116"/>
      <c r="AI722" s="116"/>
      <c r="AJ722" s="116"/>
      <c r="AK722" s="116"/>
      <c r="AL722" s="116"/>
      <c r="AM722" s="116"/>
      <c r="AN722" s="116"/>
      <c r="AO722" s="116"/>
      <c r="AP722" s="116"/>
      <c r="AQ722" s="116"/>
      <c r="AR722" s="116"/>
      <c r="AS722" s="116"/>
      <c r="AT722" s="116"/>
      <c r="AU722" s="116"/>
      <c r="AV722" s="116"/>
      <c r="AW722" s="116"/>
      <c r="AX722" s="116"/>
      <c r="AY722" s="116"/>
      <c r="AZ722" s="116"/>
    </row>
    <row r="723" spans="1:52" ht="12" customHeight="1">
      <c r="A723" s="116"/>
      <c r="B723" s="116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  <c r="AA723" s="116"/>
      <c r="AB723" s="116"/>
      <c r="AC723" s="116"/>
      <c r="AD723" s="116"/>
      <c r="AE723" s="168"/>
      <c r="AF723" s="168"/>
      <c r="AG723" s="116"/>
      <c r="AH723" s="116"/>
      <c r="AI723" s="116"/>
      <c r="AJ723" s="116"/>
      <c r="AK723" s="116"/>
      <c r="AL723" s="116"/>
      <c r="AM723" s="116"/>
      <c r="AN723" s="116"/>
      <c r="AO723" s="116"/>
      <c r="AP723" s="116"/>
      <c r="AQ723" s="116"/>
      <c r="AR723" s="116"/>
      <c r="AS723" s="116"/>
      <c r="AT723" s="116"/>
      <c r="AU723" s="116"/>
      <c r="AV723" s="116"/>
      <c r="AW723" s="116"/>
      <c r="AX723" s="116"/>
      <c r="AY723" s="116"/>
      <c r="AZ723" s="116"/>
    </row>
    <row r="724" spans="1:52" ht="12" customHeight="1">
      <c r="A724" s="116"/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  <c r="AA724" s="116"/>
      <c r="AB724" s="116"/>
      <c r="AC724" s="116"/>
      <c r="AD724" s="116"/>
      <c r="AE724" s="168"/>
      <c r="AF724" s="168"/>
      <c r="AG724" s="116"/>
      <c r="AH724" s="116"/>
      <c r="AI724" s="116"/>
      <c r="AJ724" s="116"/>
      <c r="AK724" s="116"/>
      <c r="AL724" s="116"/>
      <c r="AM724" s="116"/>
      <c r="AN724" s="116"/>
      <c r="AO724" s="116"/>
      <c r="AP724" s="116"/>
      <c r="AQ724" s="116"/>
      <c r="AR724" s="116"/>
      <c r="AS724" s="116"/>
      <c r="AT724" s="116"/>
      <c r="AU724" s="116"/>
      <c r="AV724" s="116"/>
      <c r="AW724" s="116"/>
      <c r="AX724" s="116"/>
      <c r="AY724" s="116"/>
      <c r="AZ724" s="116"/>
    </row>
    <row r="725" spans="1:52" ht="12" customHeight="1">
      <c r="A725" s="116"/>
      <c r="B725" s="116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  <c r="AA725" s="116"/>
      <c r="AB725" s="116"/>
      <c r="AC725" s="116"/>
      <c r="AD725" s="116"/>
      <c r="AE725" s="168"/>
      <c r="AF725" s="168"/>
      <c r="AG725" s="116"/>
      <c r="AH725" s="116"/>
      <c r="AI725" s="116"/>
      <c r="AJ725" s="116"/>
      <c r="AK725" s="116"/>
      <c r="AL725" s="116"/>
      <c r="AM725" s="116"/>
      <c r="AN725" s="116"/>
      <c r="AO725" s="116"/>
      <c r="AP725" s="116"/>
      <c r="AQ725" s="116"/>
      <c r="AR725" s="116"/>
      <c r="AS725" s="116"/>
      <c r="AT725" s="116"/>
      <c r="AU725" s="116"/>
      <c r="AV725" s="116"/>
      <c r="AW725" s="116"/>
      <c r="AX725" s="116"/>
      <c r="AY725" s="116"/>
      <c r="AZ725" s="116"/>
    </row>
    <row r="726" spans="1:52" ht="12" customHeight="1">
      <c r="A726" s="116"/>
      <c r="B726" s="116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  <c r="AA726" s="116"/>
      <c r="AB726" s="116"/>
      <c r="AC726" s="116"/>
      <c r="AD726" s="116"/>
      <c r="AE726" s="168"/>
      <c r="AF726" s="168"/>
      <c r="AG726" s="116"/>
      <c r="AH726" s="116"/>
      <c r="AI726" s="116"/>
      <c r="AJ726" s="116"/>
      <c r="AK726" s="116"/>
      <c r="AL726" s="116"/>
      <c r="AM726" s="116"/>
      <c r="AN726" s="116"/>
      <c r="AO726" s="116"/>
      <c r="AP726" s="116"/>
      <c r="AQ726" s="116"/>
      <c r="AR726" s="116"/>
      <c r="AS726" s="116"/>
      <c r="AT726" s="116"/>
      <c r="AU726" s="116"/>
      <c r="AV726" s="116"/>
      <c r="AW726" s="116"/>
      <c r="AX726" s="116"/>
      <c r="AY726" s="116"/>
      <c r="AZ726" s="116"/>
    </row>
    <row r="727" spans="1:52" ht="12" customHeight="1">
      <c r="A727" s="116"/>
      <c r="B727" s="116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  <c r="AA727" s="116"/>
      <c r="AB727" s="116"/>
      <c r="AC727" s="116"/>
      <c r="AD727" s="116"/>
      <c r="AE727" s="168"/>
      <c r="AF727" s="168"/>
      <c r="AG727" s="116"/>
      <c r="AH727" s="116"/>
      <c r="AI727" s="116"/>
      <c r="AJ727" s="116"/>
      <c r="AK727" s="116"/>
      <c r="AL727" s="116"/>
      <c r="AM727" s="116"/>
      <c r="AN727" s="116"/>
      <c r="AO727" s="116"/>
      <c r="AP727" s="116"/>
      <c r="AQ727" s="116"/>
      <c r="AR727" s="116"/>
      <c r="AS727" s="116"/>
      <c r="AT727" s="116"/>
      <c r="AU727" s="116"/>
      <c r="AV727" s="116"/>
      <c r="AW727" s="116"/>
      <c r="AX727" s="116"/>
      <c r="AY727" s="116"/>
      <c r="AZ727" s="116"/>
    </row>
    <row r="728" spans="1:52" ht="12" customHeight="1">
      <c r="A728" s="116"/>
      <c r="B728" s="116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  <c r="AA728" s="116"/>
      <c r="AB728" s="116"/>
      <c r="AC728" s="116"/>
      <c r="AD728" s="116"/>
      <c r="AE728" s="168"/>
      <c r="AF728" s="168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116"/>
      <c r="AQ728" s="116"/>
      <c r="AR728" s="116"/>
      <c r="AS728" s="116"/>
      <c r="AT728" s="116"/>
      <c r="AU728" s="116"/>
      <c r="AV728" s="116"/>
      <c r="AW728" s="116"/>
      <c r="AX728" s="116"/>
      <c r="AY728" s="116"/>
      <c r="AZ728" s="116"/>
    </row>
    <row r="729" spans="1:52" ht="12" customHeight="1">
      <c r="A729" s="116"/>
      <c r="B729" s="116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  <c r="AA729" s="116"/>
      <c r="AB729" s="116"/>
      <c r="AC729" s="116"/>
      <c r="AD729" s="116"/>
      <c r="AE729" s="168"/>
      <c r="AF729" s="168"/>
      <c r="AG729" s="116"/>
      <c r="AH729" s="116"/>
      <c r="AI729" s="116"/>
      <c r="AJ729" s="116"/>
      <c r="AK729" s="116"/>
      <c r="AL729" s="116"/>
      <c r="AM729" s="116"/>
      <c r="AN729" s="116"/>
      <c r="AO729" s="116"/>
      <c r="AP729" s="116"/>
      <c r="AQ729" s="116"/>
      <c r="AR729" s="116"/>
      <c r="AS729" s="116"/>
      <c r="AT729" s="116"/>
      <c r="AU729" s="116"/>
      <c r="AV729" s="116"/>
      <c r="AW729" s="116"/>
      <c r="AX729" s="116"/>
      <c r="AY729" s="116"/>
      <c r="AZ729" s="116"/>
    </row>
    <row r="730" spans="1:52" ht="12" customHeight="1">
      <c r="A730" s="116"/>
      <c r="B730" s="116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  <c r="AA730" s="116"/>
      <c r="AB730" s="116"/>
      <c r="AC730" s="116"/>
      <c r="AD730" s="116"/>
      <c r="AE730" s="168"/>
      <c r="AF730" s="168"/>
      <c r="AG730" s="116"/>
      <c r="AH730" s="116"/>
      <c r="AI730" s="116"/>
      <c r="AJ730" s="116"/>
      <c r="AK730" s="116"/>
      <c r="AL730" s="116"/>
      <c r="AM730" s="116"/>
      <c r="AN730" s="116"/>
      <c r="AO730" s="116"/>
      <c r="AP730" s="116"/>
      <c r="AQ730" s="116"/>
      <c r="AR730" s="116"/>
      <c r="AS730" s="116"/>
      <c r="AT730" s="116"/>
      <c r="AU730" s="116"/>
      <c r="AV730" s="116"/>
      <c r="AW730" s="116"/>
      <c r="AX730" s="116"/>
      <c r="AY730" s="116"/>
      <c r="AZ730" s="116"/>
    </row>
    <row r="731" spans="1:52" ht="12" customHeight="1">
      <c r="A731" s="116"/>
      <c r="B731" s="116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  <c r="AA731" s="116"/>
      <c r="AB731" s="116"/>
      <c r="AC731" s="116"/>
      <c r="AD731" s="116"/>
      <c r="AE731" s="168"/>
      <c r="AF731" s="168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116"/>
      <c r="AQ731" s="116"/>
      <c r="AR731" s="116"/>
      <c r="AS731" s="116"/>
      <c r="AT731" s="116"/>
      <c r="AU731" s="116"/>
      <c r="AV731" s="116"/>
      <c r="AW731" s="116"/>
      <c r="AX731" s="116"/>
      <c r="AY731" s="116"/>
      <c r="AZ731" s="116"/>
    </row>
    <row r="732" spans="1:52" ht="12" customHeight="1">
      <c r="A732" s="116"/>
      <c r="B732" s="116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  <c r="AA732" s="116"/>
      <c r="AB732" s="116"/>
      <c r="AC732" s="116"/>
      <c r="AD732" s="116"/>
      <c r="AE732" s="168"/>
      <c r="AF732" s="168"/>
      <c r="AG732" s="116"/>
      <c r="AH732" s="116"/>
      <c r="AI732" s="116"/>
      <c r="AJ732" s="116"/>
      <c r="AK732" s="116"/>
      <c r="AL732" s="116"/>
      <c r="AM732" s="116"/>
      <c r="AN732" s="116"/>
      <c r="AO732" s="116"/>
      <c r="AP732" s="116"/>
      <c r="AQ732" s="116"/>
      <c r="AR732" s="116"/>
      <c r="AS732" s="116"/>
      <c r="AT732" s="116"/>
      <c r="AU732" s="116"/>
      <c r="AV732" s="116"/>
      <c r="AW732" s="116"/>
      <c r="AX732" s="116"/>
      <c r="AY732" s="116"/>
      <c r="AZ732" s="116"/>
    </row>
    <row r="733" spans="1:52" ht="12" customHeight="1">
      <c r="A733" s="116"/>
      <c r="B733" s="116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  <c r="AA733" s="116"/>
      <c r="AB733" s="116"/>
      <c r="AC733" s="116"/>
      <c r="AD733" s="116"/>
      <c r="AE733" s="168"/>
      <c r="AF733" s="168"/>
      <c r="AG733" s="116"/>
      <c r="AH733" s="116"/>
      <c r="AI733" s="116"/>
      <c r="AJ733" s="116"/>
      <c r="AK733" s="116"/>
      <c r="AL733" s="116"/>
      <c r="AM733" s="116"/>
      <c r="AN733" s="116"/>
      <c r="AO733" s="116"/>
      <c r="AP733" s="116"/>
      <c r="AQ733" s="116"/>
      <c r="AR733" s="116"/>
      <c r="AS733" s="116"/>
      <c r="AT733" s="116"/>
      <c r="AU733" s="116"/>
      <c r="AV733" s="116"/>
      <c r="AW733" s="116"/>
      <c r="AX733" s="116"/>
      <c r="AY733" s="116"/>
      <c r="AZ733" s="116"/>
    </row>
    <row r="734" spans="1:52" ht="12" customHeight="1">
      <c r="A734" s="116"/>
      <c r="B734" s="116"/>
      <c r="C734" s="116"/>
      <c r="D734" s="116"/>
      <c r="E734" s="116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  <c r="AA734" s="116"/>
      <c r="AB734" s="116"/>
      <c r="AC734" s="116"/>
      <c r="AD734" s="116"/>
      <c r="AE734" s="168"/>
      <c r="AF734" s="168"/>
      <c r="AG734" s="116"/>
      <c r="AH734" s="116"/>
      <c r="AI734" s="116"/>
      <c r="AJ734" s="116"/>
      <c r="AK734" s="116"/>
      <c r="AL734" s="116"/>
      <c r="AM734" s="116"/>
      <c r="AN734" s="116"/>
      <c r="AO734" s="116"/>
      <c r="AP734" s="116"/>
      <c r="AQ734" s="116"/>
      <c r="AR734" s="116"/>
      <c r="AS734" s="116"/>
      <c r="AT734" s="116"/>
      <c r="AU734" s="116"/>
      <c r="AV734" s="116"/>
      <c r="AW734" s="116"/>
      <c r="AX734" s="116"/>
      <c r="AY734" s="116"/>
      <c r="AZ734" s="116"/>
    </row>
    <row r="735" spans="1:52" ht="12" customHeight="1">
      <c r="A735" s="116"/>
      <c r="B735" s="116"/>
      <c r="C735" s="116"/>
      <c r="D735" s="116"/>
      <c r="E735" s="116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  <c r="AA735" s="116"/>
      <c r="AB735" s="116"/>
      <c r="AC735" s="116"/>
      <c r="AD735" s="116"/>
      <c r="AE735" s="168"/>
      <c r="AF735" s="168"/>
      <c r="AG735" s="116"/>
      <c r="AH735" s="116"/>
      <c r="AI735" s="116"/>
      <c r="AJ735" s="116"/>
      <c r="AK735" s="116"/>
      <c r="AL735" s="116"/>
      <c r="AM735" s="116"/>
      <c r="AN735" s="116"/>
      <c r="AO735" s="116"/>
      <c r="AP735" s="116"/>
      <c r="AQ735" s="116"/>
      <c r="AR735" s="116"/>
      <c r="AS735" s="116"/>
      <c r="AT735" s="116"/>
      <c r="AU735" s="116"/>
      <c r="AV735" s="116"/>
      <c r="AW735" s="116"/>
      <c r="AX735" s="116"/>
      <c r="AY735" s="116"/>
      <c r="AZ735" s="116"/>
    </row>
    <row r="736" spans="1:52" ht="12" customHeight="1">
      <c r="A736" s="116"/>
      <c r="B736" s="116"/>
      <c r="C736" s="116"/>
      <c r="D736" s="116"/>
      <c r="E736" s="116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  <c r="AA736" s="116"/>
      <c r="AB736" s="116"/>
      <c r="AC736" s="116"/>
      <c r="AD736" s="116"/>
      <c r="AE736" s="168"/>
      <c r="AF736" s="168"/>
      <c r="AG736" s="116"/>
      <c r="AH736" s="116"/>
      <c r="AI736" s="116"/>
      <c r="AJ736" s="116"/>
      <c r="AK736" s="116"/>
      <c r="AL736" s="116"/>
      <c r="AM736" s="116"/>
      <c r="AN736" s="116"/>
      <c r="AO736" s="116"/>
      <c r="AP736" s="116"/>
      <c r="AQ736" s="116"/>
      <c r="AR736" s="116"/>
      <c r="AS736" s="116"/>
      <c r="AT736" s="116"/>
      <c r="AU736" s="116"/>
      <c r="AV736" s="116"/>
      <c r="AW736" s="116"/>
      <c r="AX736" s="116"/>
      <c r="AY736" s="116"/>
      <c r="AZ736" s="116"/>
    </row>
    <row r="737" spans="1:52" ht="12" customHeight="1">
      <c r="A737" s="116"/>
      <c r="B737" s="116"/>
      <c r="C737" s="116"/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  <c r="AA737" s="116"/>
      <c r="AB737" s="116"/>
      <c r="AC737" s="116"/>
      <c r="AD737" s="116"/>
      <c r="AE737" s="168"/>
      <c r="AF737" s="168"/>
      <c r="AG737" s="116"/>
      <c r="AH737" s="116"/>
      <c r="AI737" s="116"/>
      <c r="AJ737" s="116"/>
      <c r="AK737" s="116"/>
      <c r="AL737" s="116"/>
      <c r="AM737" s="116"/>
      <c r="AN737" s="116"/>
      <c r="AO737" s="116"/>
      <c r="AP737" s="116"/>
      <c r="AQ737" s="116"/>
      <c r="AR737" s="116"/>
      <c r="AS737" s="116"/>
      <c r="AT737" s="116"/>
      <c r="AU737" s="116"/>
      <c r="AV737" s="116"/>
      <c r="AW737" s="116"/>
      <c r="AX737" s="116"/>
      <c r="AY737" s="116"/>
      <c r="AZ737" s="116"/>
    </row>
    <row r="738" spans="1:52" ht="12" customHeight="1">
      <c r="A738" s="116"/>
      <c r="B738" s="116"/>
      <c r="C738" s="116"/>
      <c r="D738" s="116"/>
      <c r="E738" s="116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  <c r="AA738" s="116"/>
      <c r="AB738" s="116"/>
      <c r="AC738" s="116"/>
      <c r="AD738" s="116"/>
      <c r="AE738" s="168"/>
      <c r="AF738" s="168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116"/>
      <c r="AQ738" s="116"/>
      <c r="AR738" s="116"/>
      <c r="AS738" s="116"/>
      <c r="AT738" s="116"/>
      <c r="AU738" s="116"/>
      <c r="AV738" s="116"/>
      <c r="AW738" s="116"/>
      <c r="AX738" s="116"/>
      <c r="AY738" s="116"/>
      <c r="AZ738" s="116"/>
    </row>
    <row r="739" spans="1:52" ht="12" customHeight="1">
      <c r="A739" s="116"/>
      <c r="B739" s="116"/>
      <c r="C739" s="116"/>
      <c r="D739" s="116"/>
      <c r="E739" s="116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  <c r="AA739" s="116"/>
      <c r="AB739" s="116"/>
      <c r="AC739" s="116"/>
      <c r="AD739" s="116"/>
      <c r="AE739" s="168"/>
      <c r="AF739" s="168"/>
      <c r="AG739" s="116"/>
      <c r="AH739" s="116"/>
      <c r="AI739" s="116"/>
      <c r="AJ739" s="116"/>
      <c r="AK739" s="116"/>
      <c r="AL739" s="116"/>
      <c r="AM739" s="116"/>
      <c r="AN739" s="116"/>
      <c r="AO739" s="116"/>
      <c r="AP739" s="116"/>
      <c r="AQ739" s="116"/>
      <c r="AR739" s="116"/>
      <c r="AS739" s="116"/>
      <c r="AT739" s="116"/>
      <c r="AU739" s="116"/>
      <c r="AV739" s="116"/>
      <c r="AW739" s="116"/>
      <c r="AX739" s="116"/>
      <c r="AY739" s="116"/>
      <c r="AZ739" s="116"/>
    </row>
    <row r="740" spans="1:52" ht="12" customHeight="1">
      <c r="A740" s="116"/>
      <c r="B740" s="116"/>
      <c r="C740" s="116"/>
      <c r="D740" s="116"/>
      <c r="E740" s="116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  <c r="AA740" s="116"/>
      <c r="AB740" s="116"/>
      <c r="AC740" s="116"/>
      <c r="AD740" s="116"/>
      <c r="AE740" s="168"/>
      <c r="AF740" s="168"/>
      <c r="AG740" s="116"/>
      <c r="AH740" s="116"/>
      <c r="AI740" s="116"/>
      <c r="AJ740" s="116"/>
      <c r="AK740" s="116"/>
      <c r="AL740" s="116"/>
      <c r="AM740" s="116"/>
      <c r="AN740" s="116"/>
      <c r="AO740" s="116"/>
      <c r="AP740" s="116"/>
      <c r="AQ740" s="116"/>
      <c r="AR740" s="116"/>
      <c r="AS740" s="116"/>
      <c r="AT740" s="116"/>
      <c r="AU740" s="116"/>
      <c r="AV740" s="116"/>
      <c r="AW740" s="116"/>
      <c r="AX740" s="116"/>
      <c r="AY740" s="116"/>
      <c r="AZ740" s="116"/>
    </row>
    <row r="741" spans="1:52" ht="12" customHeight="1">
      <c r="A741" s="116"/>
      <c r="B741" s="116"/>
      <c r="C741" s="116"/>
      <c r="D741" s="116"/>
      <c r="E741" s="116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  <c r="AA741" s="116"/>
      <c r="AB741" s="116"/>
      <c r="AC741" s="116"/>
      <c r="AD741" s="116"/>
      <c r="AE741" s="168"/>
      <c r="AF741" s="168"/>
      <c r="AG741" s="116"/>
      <c r="AH741" s="116"/>
      <c r="AI741" s="116"/>
      <c r="AJ741" s="116"/>
      <c r="AK741" s="116"/>
      <c r="AL741" s="116"/>
      <c r="AM741" s="116"/>
      <c r="AN741" s="116"/>
      <c r="AO741" s="116"/>
      <c r="AP741" s="116"/>
      <c r="AQ741" s="116"/>
      <c r="AR741" s="116"/>
      <c r="AS741" s="116"/>
      <c r="AT741" s="116"/>
      <c r="AU741" s="116"/>
      <c r="AV741" s="116"/>
      <c r="AW741" s="116"/>
      <c r="AX741" s="116"/>
      <c r="AY741" s="116"/>
      <c r="AZ741" s="116"/>
    </row>
    <row r="742" spans="1:52" ht="12" customHeight="1">
      <c r="A742" s="116"/>
      <c r="B742" s="116"/>
      <c r="C742" s="116"/>
      <c r="D742" s="116"/>
      <c r="E742" s="116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  <c r="AA742" s="116"/>
      <c r="AB742" s="116"/>
      <c r="AC742" s="116"/>
      <c r="AD742" s="116"/>
      <c r="AE742" s="168"/>
      <c r="AF742" s="168"/>
      <c r="AG742" s="116"/>
      <c r="AH742" s="116"/>
      <c r="AI742" s="116"/>
      <c r="AJ742" s="116"/>
      <c r="AK742" s="116"/>
      <c r="AL742" s="116"/>
      <c r="AM742" s="116"/>
      <c r="AN742" s="116"/>
      <c r="AO742" s="116"/>
      <c r="AP742" s="116"/>
      <c r="AQ742" s="116"/>
      <c r="AR742" s="116"/>
      <c r="AS742" s="116"/>
      <c r="AT742" s="116"/>
      <c r="AU742" s="116"/>
      <c r="AV742" s="116"/>
      <c r="AW742" s="116"/>
      <c r="AX742" s="116"/>
      <c r="AY742" s="116"/>
      <c r="AZ742" s="116"/>
    </row>
    <row r="743" spans="1:52" ht="12" customHeight="1">
      <c r="A743" s="116"/>
      <c r="B743" s="116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  <c r="AA743" s="116"/>
      <c r="AB743" s="116"/>
      <c r="AC743" s="116"/>
      <c r="AD743" s="116"/>
      <c r="AE743" s="168"/>
      <c r="AF743" s="168"/>
      <c r="AG743" s="116"/>
      <c r="AH743" s="116"/>
      <c r="AI743" s="116"/>
      <c r="AJ743" s="116"/>
      <c r="AK743" s="116"/>
      <c r="AL743" s="116"/>
      <c r="AM743" s="116"/>
      <c r="AN743" s="116"/>
      <c r="AO743" s="116"/>
      <c r="AP743" s="116"/>
      <c r="AQ743" s="116"/>
      <c r="AR743" s="116"/>
      <c r="AS743" s="116"/>
      <c r="AT743" s="116"/>
      <c r="AU743" s="116"/>
      <c r="AV743" s="116"/>
      <c r="AW743" s="116"/>
      <c r="AX743" s="116"/>
      <c r="AY743" s="116"/>
      <c r="AZ743" s="116"/>
    </row>
    <row r="744" spans="1:52" ht="12" customHeight="1">
      <c r="A744" s="116"/>
      <c r="B744" s="116"/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  <c r="AA744" s="116"/>
      <c r="AB744" s="116"/>
      <c r="AC744" s="116"/>
      <c r="AD744" s="116"/>
      <c r="AE744" s="168"/>
      <c r="AF744" s="168"/>
      <c r="AG744" s="116"/>
      <c r="AH744" s="116"/>
      <c r="AI744" s="116"/>
      <c r="AJ744" s="116"/>
      <c r="AK744" s="116"/>
      <c r="AL744" s="116"/>
      <c r="AM744" s="116"/>
      <c r="AN744" s="116"/>
      <c r="AO744" s="116"/>
      <c r="AP744" s="116"/>
      <c r="AQ744" s="116"/>
      <c r="AR744" s="116"/>
      <c r="AS744" s="116"/>
      <c r="AT744" s="116"/>
      <c r="AU744" s="116"/>
      <c r="AV744" s="116"/>
      <c r="AW744" s="116"/>
      <c r="AX744" s="116"/>
      <c r="AY744" s="116"/>
      <c r="AZ744" s="116"/>
    </row>
    <row r="745" spans="1:52" ht="12" customHeight="1">
      <c r="A745" s="116"/>
      <c r="B745" s="116"/>
      <c r="C745" s="116"/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  <c r="AA745" s="116"/>
      <c r="AB745" s="116"/>
      <c r="AC745" s="116"/>
      <c r="AD745" s="116"/>
      <c r="AE745" s="168"/>
      <c r="AF745" s="168"/>
      <c r="AG745" s="116"/>
      <c r="AH745" s="116"/>
      <c r="AI745" s="116"/>
      <c r="AJ745" s="116"/>
      <c r="AK745" s="116"/>
      <c r="AL745" s="116"/>
      <c r="AM745" s="116"/>
      <c r="AN745" s="116"/>
      <c r="AO745" s="116"/>
      <c r="AP745" s="116"/>
      <c r="AQ745" s="116"/>
      <c r="AR745" s="116"/>
      <c r="AS745" s="116"/>
      <c r="AT745" s="116"/>
      <c r="AU745" s="116"/>
      <c r="AV745" s="116"/>
      <c r="AW745" s="116"/>
      <c r="AX745" s="116"/>
      <c r="AY745" s="116"/>
      <c r="AZ745" s="116"/>
    </row>
    <row r="746" spans="1:52" ht="12" customHeight="1">
      <c r="A746" s="116"/>
      <c r="B746" s="116"/>
      <c r="C746" s="116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  <c r="AA746" s="116"/>
      <c r="AB746" s="116"/>
      <c r="AC746" s="116"/>
      <c r="AD746" s="116"/>
      <c r="AE746" s="168"/>
      <c r="AF746" s="168"/>
      <c r="AG746" s="116"/>
      <c r="AH746" s="116"/>
      <c r="AI746" s="116"/>
      <c r="AJ746" s="116"/>
      <c r="AK746" s="116"/>
      <c r="AL746" s="116"/>
      <c r="AM746" s="116"/>
      <c r="AN746" s="116"/>
      <c r="AO746" s="116"/>
      <c r="AP746" s="116"/>
      <c r="AQ746" s="116"/>
      <c r="AR746" s="116"/>
      <c r="AS746" s="116"/>
      <c r="AT746" s="116"/>
      <c r="AU746" s="116"/>
      <c r="AV746" s="116"/>
      <c r="AW746" s="116"/>
      <c r="AX746" s="116"/>
      <c r="AY746" s="116"/>
      <c r="AZ746" s="116"/>
    </row>
    <row r="747" spans="1:52" ht="12" customHeight="1">
      <c r="A747" s="116"/>
      <c r="B747" s="116"/>
      <c r="C747" s="116"/>
      <c r="D747" s="116"/>
      <c r="E747" s="116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  <c r="AA747" s="116"/>
      <c r="AB747" s="116"/>
      <c r="AC747" s="116"/>
      <c r="AD747" s="116"/>
      <c r="AE747" s="168"/>
      <c r="AF747" s="168"/>
      <c r="AG747" s="116"/>
      <c r="AH747" s="116"/>
      <c r="AI747" s="116"/>
      <c r="AJ747" s="116"/>
      <c r="AK747" s="116"/>
      <c r="AL747" s="116"/>
      <c r="AM747" s="116"/>
      <c r="AN747" s="116"/>
      <c r="AO747" s="116"/>
      <c r="AP747" s="116"/>
      <c r="AQ747" s="116"/>
      <c r="AR747" s="116"/>
      <c r="AS747" s="116"/>
      <c r="AT747" s="116"/>
      <c r="AU747" s="116"/>
      <c r="AV747" s="116"/>
      <c r="AW747" s="116"/>
      <c r="AX747" s="116"/>
      <c r="AY747" s="116"/>
      <c r="AZ747" s="116"/>
    </row>
    <row r="748" spans="1:52" ht="12" customHeight="1">
      <c r="A748" s="116"/>
      <c r="B748" s="116"/>
      <c r="C748" s="116"/>
      <c r="D748" s="116"/>
      <c r="E748" s="116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  <c r="AA748" s="116"/>
      <c r="AB748" s="116"/>
      <c r="AC748" s="116"/>
      <c r="AD748" s="116"/>
      <c r="AE748" s="168"/>
      <c r="AF748" s="168"/>
      <c r="AG748" s="116"/>
      <c r="AH748" s="116"/>
      <c r="AI748" s="116"/>
      <c r="AJ748" s="116"/>
      <c r="AK748" s="116"/>
      <c r="AL748" s="116"/>
      <c r="AM748" s="116"/>
      <c r="AN748" s="116"/>
      <c r="AO748" s="116"/>
      <c r="AP748" s="116"/>
      <c r="AQ748" s="116"/>
      <c r="AR748" s="116"/>
      <c r="AS748" s="116"/>
      <c r="AT748" s="116"/>
      <c r="AU748" s="116"/>
      <c r="AV748" s="116"/>
      <c r="AW748" s="116"/>
      <c r="AX748" s="116"/>
      <c r="AY748" s="116"/>
      <c r="AZ748" s="116"/>
    </row>
    <row r="749" spans="1:52" ht="12" customHeight="1">
      <c r="A749" s="116"/>
      <c r="B749" s="116"/>
      <c r="C749" s="116"/>
      <c r="D749" s="116"/>
      <c r="E749" s="116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  <c r="AA749" s="116"/>
      <c r="AB749" s="116"/>
      <c r="AC749" s="116"/>
      <c r="AD749" s="116"/>
      <c r="AE749" s="168"/>
      <c r="AF749" s="168"/>
      <c r="AG749" s="116"/>
      <c r="AH749" s="116"/>
      <c r="AI749" s="116"/>
      <c r="AJ749" s="116"/>
      <c r="AK749" s="116"/>
      <c r="AL749" s="116"/>
      <c r="AM749" s="116"/>
      <c r="AN749" s="116"/>
      <c r="AO749" s="116"/>
      <c r="AP749" s="116"/>
      <c r="AQ749" s="116"/>
      <c r="AR749" s="116"/>
      <c r="AS749" s="116"/>
      <c r="AT749" s="116"/>
      <c r="AU749" s="116"/>
      <c r="AV749" s="116"/>
      <c r="AW749" s="116"/>
      <c r="AX749" s="116"/>
      <c r="AY749" s="116"/>
      <c r="AZ749" s="116"/>
    </row>
    <row r="750" spans="1:52" ht="12" customHeight="1">
      <c r="A750" s="116"/>
      <c r="B750" s="116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  <c r="AA750" s="116"/>
      <c r="AB750" s="116"/>
      <c r="AC750" s="116"/>
      <c r="AD750" s="116"/>
      <c r="AE750" s="168"/>
      <c r="AF750" s="168"/>
      <c r="AG750" s="116"/>
      <c r="AH750" s="116"/>
      <c r="AI750" s="116"/>
      <c r="AJ750" s="116"/>
      <c r="AK750" s="116"/>
      <c r="AL750" s="116"/>
      <c r="AM750" s="116"/>
      <c r="AN750" s="116"/>
      <c r="AO750" s="116"/>
      <c r="AP750" s="116"/>
      <c r="AQ750" s="116"/>
      <c r="AR750" s="116"/>
      <c r="AS750" s="116"/>
      <c r="AT750" s="116"/>
      <c r="AU750" s="116"/>
      <c r="AV750" s="116"/>
      <c r="AW750" s="116"/>
      <c r="AX750" s="116"/>
      <c r="AY750" s="116"/>
      <c r="AZ750" s="116"/>
    </row>
    <row r="751" spans="1:52" ht="12" customHeight="1">
      <c r="A751" s="116"/>
      <c r="B751" s="116"/>
      <c r="C751" s="116"/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  <c r="AA751" s="116"/>
      <c r="AB751" s="116"/>
      <c r="AC751" s="116"/>
      <c r="AD751" s="116"/>
      <c r="AE751" s="168"/>
      <c r="AF751" s="168"/>
      <c r="AG751" s="116"/>
      <c r="AH751" s="116"/>
      <c r="AI751" s="116"/>
      <c r="AJ751" s="116"/>
      <c r="AK751" s="116"/>
      <c r="AL751" s="116"/>
      <c r="AM751" s="116"/>
      <c r="AN751" s="116"/>
      <c r="AO751" s="116"/>
      <c r="AP751" s="116"/>
      <c r="AQ751" s="116"/>
      <c r="AR751" s="116"/>
      <c r="AS751" s="116"/>
      <c r="AT751" s="116"/>
      <c r="AU751" s="116"/>
      <c r="AV751" s="116"/>
      <c r="AW751" s="116"/>
      <c r="AX751" s="116"/>
      <c r="AY751" s="116"/>
      <c r="AZ751" s="116"/>
    </row>
    <row r="752" spans="1:52" ht="12" customHeight="1">
      <c r="A752" s="116"/>
      <c r="B752" s="116"/>
      <c r="C752" s="116"/>
      <c r="D752" s="116"/>
      <c r="E752" s="116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  <c r="AA752" s="116"/>
      <c r="AB752" s="116"/>
      <c r="AC752" s="116"/>
      <c r="AD752" s="116"/>
      <c r="AE752" s="168"/>
      <c r="AF752" s="168"/>
      <c r="AG752" s="116"/>
      <c r="AH752" s="116"/>
      <c r="AI752" s="116"/>
      <c r="AJ752" s="116"/>
      <c r="AK752" s="116"/>
      <c r="AL752" s="116"/>
      <c r="AM752" s="116"/>
      <c r="AN752" s="116"/>
      <c r="AO752" s="116"/>
      <c r="AP752" s="116"/>
      <c r="AQ752" s="116"/>
      <c r="AR752" s="116"/>
      <c r="AS752" s="116"/>
      <c r="AT752" s="116"/>
      <c r="AU752" s="116"/>
      <c r="AV752" s="116"/>
      <c r="AW752" s="116"/>
      <c r="AX752" s="116"/>
      <c r="AY752" s="116"/>
      <c r="AZ752" s="116"/>
    </row>
    <row r="753" spans="1:52" ht="12" customHeight="1">
      <c r="A753" s="116"/>
      <c r="B753" s="116"/>
      <c r="C753" s="116"/>
      <c r="D753" s="116"/>
      <c r="E753" s="116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  <c r="AA753" s="116"/>
      <c r="AB753" s="116"/>
      <c r="AC753" s="116"/>
      <c r="AD753" s="116"/>
      <c r="AE753" s="168"/>
      <c r="AF753" s="168"/>
      <c r="AG753" s="116"/>
      <c r="AH753" s="116"/>
      <c r="AI753" s="116"/>
      <c r="AJ753" s="116"/>
      <c r="AK753" s="116"/>
      <c r="AL753" s="116"/>
      <c r="AM753" s="116"/>
      <c r="AN753" s="116"/>
      <c r="AO753" s="116"/>
      <c r="AP753" s="116"/>
      <c r="AQ753" s="116"/>
      <c r="AR753" s="116"/>
      <c r="AS753" s="116"/>
      <c r="AT753" s="116"/>
      <c r="AU753" s="116"/>
      <c r="AV753" s="116"/>
      <c r="AW753" s="116"/>
      <c r="AX753" s="116"/>
      <c r="AY753" s="116"/>
      <c r="AZ753" s="116"/>
    </row>
    <row r="754" spans="1:52" ht="12" customHeight="1">
      <c r="A754" s="116"/>
      <c r="B754" s="116"/>
      <c r="C754" s="116"/>
      <c r="D754" s="116"/>
      <c r="E754" s="116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  <c r="AA754" s="116"/>
      <c r="AB754" s="116"/>
      <c r="AC754" s="116"/>
      <c r="AD754" s="116"/>
      <c r="AE754" s="168"/>
      <c r="AF754" s="168"/>
      <c r="AG754" s="116"/>
      <c r="AH754" s="116"/>
      <c r="AI754" s="116"/>
      <c r="AJ754" s="116"/>
      <c r="AK754" s="116"/>
      <c r="AL754" s="116"/>
      <c r="AM754" s="116"/>
      <c r="AN754" s="116"/>
      <c r="AO754" s="116"/>
      <c r="AP754" s="116"/>
      <c r="AQ754" s="116"/>
      <c r="AR754" s="116"/>
      <c r="AS754" s="116"/>
      <c r="AT754" s="116"/>
      <c r="AU754" s="116"/>
      <c r="AV754" s="116"/>
      <c r="AW754" s="116"/>
      <c r="AX754" s="116"/>
      <c r="AY754" s="116"/>
      <c r="AZ754" s="116"/>
    </row>
    <row r="755" spans="1:52" ht="12" customHeight="1">
      <c r="A755" s="116"/>
      <c r="B755" s="116"/>
      <c r="C755" s="116"/>
      <c r="D755" s="116"/>
      <c r="E755" s="116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  <c r="AA755" s="116"/>
      <c r="AB755" s="116"/>
      <c r="AC755" s="116"/>
      <c r="AD755" s="116"/>
      <c r="AE755" s="168"/>
      <c r="AF755" s="168"/>
      <c r="AG755" s="116"/>
      <c r="AH755" s="116"/>
      <c r="AI755" s="116"/>
      <c r="AJ755" s="116"/>
      <c r="AK755" s="116"/>
      <c r="AL755" s="116"/>
      <c r="AM755" s="116"/>
      <c r="AN755" s="116"/>
      <c r="AO755" s="116"/>
      <c r="AP755" s="116"/>
      <c r="AQ755" s="116"/>
      <c r="AR755" s="116"/>
      <c r="AS755" s="116"/>
      <c r="AT755" s="116"/>
      <c r="AU755" s="116"/>
      <c r="AV755" s="116"/>
      <c r="AW755" s="116"/>
      <c r="AX755" s="116"/>
      <c r="AY755" s="116"/>
      <c r="AZ755" s="116"/>
    </row>
    <row r="756" spans="1:52" ht="12" customHeight="1">
      <c r="A756" s="116"/>
      <c r="B756" s="116"/>
      <c r="C756" s="116"/>
      <c r="D756" s="116"/>
      <c r="E756" s="116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  <c r="AA756" s="116"/>
      <c r="AB756" s="116"/>
      <c r="AC756" s="116"/>
      <c r="AD756" s="116"/>
      <c r="AE756" s="168"/>
      <c r="AF756" s="168"/>
      <c r="AG756" s="116"/>
      <c r="AH756" s="116"/>
      <c r="AI756" s="116"/>
      <c r="AJ756" s="116"/>
      <c r="AK756" s="116"/>
      <c r="AL756" s="116"/>
      <c r="AM756" s="116"/>
      <c r="AN756" s="116"/>
      <c r="AO756" s="116"/>
      <c r="AP756" s="116"/>
      <c r="AQ756" s="116"/>
      <c r="AR756" s="116"/>
      <c r="AS756" s="116"/>
      <c r="AT756" s="116"/>
      <c r="AU756" s="116"/>
      <c r="AV756" s="116"/>
      <c r="AW756" s="116"/>
      <c r="AX756" s="116"/>
      <c r="AY756" s="116"/>
      <c r="AZ756" s="116"/>
    </row>
    <row r="757" spans="1:52" ht="12" customHeight="1">
      <c r="A757" s="116"/>
      <c r="B757" s="116"/>
      <c r="C757" s="116"/>
      <c r="D757" s="116"/>
      <c r="E757" s="116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  <c r="AA757" s="116"/>
      <c r="AB757" s="116"/>
      <c r="AC757" s="116"/>
      <c r="AD757" s="116"/>
      <c r="AE757" s="168"/>
      <c r="AF757" s="168"/>
      <c r="AG757" s="116"/>
      <c r="AH757" s="116"/>
      <c r="AI757" s="116"/>
      <c r="AJ757" s="116"/>
      <c r="AK757" s="116"/>
      <c r="AL757" s="116"/>
      <c r="AM757" s="116"/>
      <c r="AN757" s="116"/>
      <c r="AO757" s="116"/>
      <c r="AP757" s="116"/>
      <c r="AQ757" s="116"/>
      <c r="AR757" s="116"/>
      <c r="AS757" s="116"/>
      <c r="AT757" s="116"/>
      <c r="AU757" s="116"/>
      <c r="AV757" s="116"/>
      <c r="AW757" s="116"/>
      <c r="AX757" s="116"/>
      <c r="AY757" s="116"/>
      <c r="AZ757" s="116"/>
    </row>
    <row r="758" spans="1:52" ht="12" customHeight="1">
      <c r="A758" s="116"/>
      <c r="B758" s="116"/>
      <c r="C758" s="116"/>
      <c r="D758" s="116"/>
      <c r="E758" s="116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  <c r="AA758" s="116"/>
      <c r="AB758" s="116"/>
      <c r="AC758" s="116"/>
      <c r="AD758" s="116"/>
      <c r="AE758" s="168"/>
      <c r="AF758" s="168"/>
      <c r="AG758" s="116"/>
      <c r="AH758" s="116"/>
      <c r="AI758" s="116"/>
      <c r="AJ758" s="116"/>
      <c r="AK758" s="116"/>
      <c r="AL758" s="116"/>
      <c r="AM758" s="116"/>
      <c r="AN758" s="116"/>
      <c r="AO758" s="116"/>
      <c r="AP758" s="116"/>
      <c r="AQ758" s="116"/>
      <c r="AR758" s="116"/>
      <c r="AS758" s="116"/>
      <c r="AT758" s="116"/>
      <c r="AU758" s="116"/>
      <c r="AV758" s="116"/>
      <c r="AW758" s="116"/>
      <c r="AX758" s="116"/>
      <c r="AY758" s="116"/>
      <c r="AZ758" s="116"/>
    </row>
    <row r="759" spans="1:52" ht="12" customHeight="1">
      <c r="A759" s="116"/>
      <c r="B759" s="116"/>
      <c r="C759" s="116"/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  <c r="AA759" s="116"/>
      <c r="AB759" s="116"/>
      <c r="AC759" s="116"/>
      <c r="AD759" s="116"/>
      <c r="AE759" s="168"/>
      <c r="AF759" s="168"/>
      <c r="AG759" s="116"/>
      <c r="AH759" s="116"/>
      <c r="AI759" s="116"/>
      <c r="AJ759" s="116"/>
      <c r="AK759" s="116"/>
      <c r="AL759" s="116"/>
      <c r="AM759" s="116"/>
      <c r="AN759" s="116"/>
      <c r="AO759" s="116"/>
      <c r="AP759" s="116"/>
      <c r="AQ759" s="116"/>
      <c r="AR759" s="116"/>
      <c r="AS759" s="116"/>
      <c r="AT759" s="116"/>
      <c r="AU759" s="116"/>
      <c r="AV759" s="116"/>
      <c r="AW759" s="116"/>
      <c r="AX759" s="116"/>
      <c r="AY759" s="116"/>
      <c r="AZ759" s="116"/>
    </row>
    <row r="760" spans="1:52" ht="12" customHeight="1">
      <c r="A760" s="116"/>
      <c r="B760" s="116"/>
      <c r="C760" s="116"/>
      <c r="D760" s="116"/>
      <c r="E760" s="116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  <c r="AA760" s="116"/>
      <c r="AB760" s="116"/>
      <c r="AC760" s="116"/>
      <c r="AD760" s="116"/>
      <c r="AE760" s="168"/>
      <c r="AF760" s="168"/>
      <c r="AG760" s="116"/>
      <c r="AH760" s="116"/>
      <c r="AI760" s="116"/>
      <c r="AJ760" s="116"/>
      <c r="AK760" s="116"/>
      <c r="AL760" s="116"/>
      <c r="AM760" s="116"/>
      <c r="AN760" s="116"/>
      <c r="AO760" s="116"/>
      <c r="AP760" s="116"/>
      <c r="AQ760" s="116"/>
      <c r="AR760" s="116"/>
      <c r="AS760" s="116"/>
      <c r="AT760" s="116"/>
      <c r="AU760" s="116"/>
      <c r="AV760" s="116"/>
      <c r="AW760" s="116"/>
      <c r="AX760" s="116"/>
      <c r="AY760" s="116"/>
      <c r="AZ760" s="116"/>
    </row>
    <row r="761" spans="1:52" ht="12" customHeight="1">
      <c r="A761" s="116"/>
      <c r="B761" s="116"/>
      <c r="C761" s="116"/>
      <c r="D761" s="116"/>
      <c r="E761" s="116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  <c r="AA761" s="116"/>
      <c r="AB761" s="116"/>
      <c r="AC761" s="116"/>
      <c r="AD761" s="116"/>
      <c r="AE761" s="168"/>
      <c r="AF761" s="168"/>
      <c r="AG761" s="116"/>
      <c r="AH761" s="116"/>
      <c r="AI761" s="116"/>
      <c r="AJ761" s="116"/>
      <c r="AK761" s="116"/>
      <c r="AL761" s="116"/>
      <c r="AM761" s="116"/>
      <c r="AN761" s="116"/>
      <c r="AO761" s="116"/>
      <c r="AP761" s="116"/>
      <c r="AQ761" s="116"/>
      <c r="AR761" s="116"/>
      <c r="AS761" s="116"/>
      <c r="AT761" s="116"/>
      <c r="AU761" s="116"/>
      <c r="AV761" s="116"/>
      <c r="AW761" s="116"/>
      <c r="AX761" s="116"/>
      <c r="AY761" s="116"/>
      <c r="AZ761" s="116"/>
    </row>
    <row r="762" spans="1:52" ht="12" customHeight="1">
      <c r="A762" s="116"/>
      <c r="B762" s="116"/>
      <c r="C762" s="116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  <c r="AA762" s="116"/>
      <c r="AB762" s="116"/>
      <c r="AC762" s="116"/>
      <c r="AD762" s="116"/>
      <c r="AE762" s="168"/>
      <c r="AF762" s="168"/>
      <c r="AG762" s="116"/>
      <c r="AH762" s="116"/>
      <c r="AI762" s="116"/>
      <c r="AJ762" s="116"/>
      <c r="AK762" s="116"/>
      <c r="AL762" s="116"/>
      <c r="AM762" s="116"/>
      <c r="AN762" s="116"/>
      <c r="AO762" s="116"/>
      <c r="AP762" s="116"/>
      <c r="AQ762" s="116"/>
      <c r="AR762" s="116"/>
      <c r="AS762" s="116"/>
      <c r="AT762" s="116"/>
      <c r="AU762" s="116"/>
      <c r="AV762" s="116"/>
      <c r="AW762" s="116"/>
      <c r="AX762" s="116"/>
      <c r="AY762" s="116"/>
      <c r="AZ762" s="116"/>
    </row>
    <row r="763" spans="1:52" ht="12" customHeight="1">
      <c r="A763" s="116"/>
      <c r="B763" s="116"/>
      <c r="C763" s="116"/>
      <c r="D763" s="116"/>
      <c r="E763" s="116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  <c r="AA763" s="116"/>
      <c r="AB763" s="116"/>
      <c r="AC763" s="116"/>
      <c r="AD763" s="116"/>
      <c r="AE763" s="168"/>
      <c r="AF763" s="168"/>
      <c r="AG763" s="116"/>
      <c r="AH763" s="116"/>
      <c r="AI763" s="116"/>
      <c r="AJ763" s="116"/>
      <c r="AK763" s="116"/>
      <c r="AL763" s="116"/>
      <c r="AM763" s="116"/>
      <c r="AN763" s="116"/>
      <c r="AO763" s="116"/>
      <c r="AP763" s="116"/>
      <c r="AQ763" s="116"/>
      <c r="AR763" s="116"/>
      <c r="AS763" s="116"/>
      <c r="AT763" s="116"/>
      <c r="AU763" s="116"/>
      <c r="AV763" s="116"/>
      <c r="AW763" s="116"/>
      <c r="AX763" s="116"/>
      <c r="AY763" s="116"/>
      <c r="AZ763" s="116"/>
    </row>
    <row r="764" spans="1:52" ht="12" customHeight="1">
      <c r="A764" s="116"/>
      <c r="B764" s="116"/>
      <c r="C764" s="116"/>
      <c r="D764" s="116"/>
      <c r="E764" s="116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  <c r="AA764" s="116"/>
      <c r="AB764" s="116"/>
      <c r="AC764" s="116"/>
      <c r="AD764" s="116"/>
      <c r="AE764" s="168"/>
      <c r="AF764" s="168"/>
      <c r="AG764" s="116"/>
      <c r="AH764" s="116"/>
      <c r="AI764" s="116"/>
      <c r="AJ764" s="116"/>
      <c r="AK764" s="116"/>
      <c r="AL764" s="116"/>
      <c r="AM764" s="116"/>
      <c r="AN764" s="116"/>
      <c r="AO764" s="116"/>
      <c r="AP764" s="116"/>
      <c r="AQ764" s="116"/>
      <c r="AR764" s="116"/>
      <c r="AS764" s="116"/>
      <c r="AT764" s="116"/>
      <c r="AU764" s="116"/>
      <c r="AV764" s="116"/>
      <c r="AW764" s="116"/>
      <c r="AX764" s="116"/>
      <c r="AY764" s="116"/>
      <c r="AZ764" s="116"/>
    </row>
    <row r="765" spans="1:52" ht="12" customHeight="1">
      <c r="A765" s="116"/>
      <c r="B765" s="116"/>
      <c r="C765" s="116"/>
      <c r="D765" s="116"/>
      <c r="E765" s="116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  <c r="AA765" s="116"/>
      <c r="AB765" s="116"/>
      <c r="AC765" s="116"/>
      <c r="AD765" s="116"/>
      <c r="AE765" s="168"/>
      <c r="AF765" s="168"/>
      <c r="AG765" s="116"/>
      <c r="AH765" s="116"/>
      <c r="AI765" s="116"/>
      <c r="AJ765" s="116"/>
      <c r="AK765" s="116"/>
      <c r="AL765" s="116"/>
      <c r="AM765" s="116"/>
      <c r="AN765" s="116"/>
      <c r="AO765" s="116"/>
      <c r="AP765" s="116"/>
      <c r="AQ765" s="116"/>
      <c r="AR765" s="116"/>
      <c r="AS765" s="116"/>
      <c r="AT765" s="116"/>
      <c r="AU765" s="116"/>
      <c r="AV765" s="116"/>
      <c r="AW765" s="116"/>
      <c r="AX765" s="116"/>
      <c r="AY765" s="116"/>
      <c r="AZ765" s="116"/>
    </row>
    <row r="766" spans="1:52" ht="12" customHeight="1">
      <c r="A766" s="116"/>
      <c r="B766" s="116"/>
      <c r="C766" s="116"/>
      <c r="D766" s="116"/>
      <c r="E766" s="116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  <c r="AA766" s="116"/>
      <c r="AB766" s="116"/>
      <c r="AC766" s="116"/>
      <c r="AD766" s="116"/>
      <c r="AE766" s="168"/>
      <c r="AF766" s="168"/>
      <c r="AG766" s="116"/>
      <c r="AH766" s="116"/>
      <c r="AI766" s="116"/>
      <c r="AJ766" s="116"/>
      <c r="AK766" s="116"/>
      <c r="AL766" s="116"/>
      <c r="AM766" s="116"/>
      <c r="AN766" s="116"/>
      <c r="AO766" s="116"/>
      <c r="AP766" s="116"/>
      <c r="AQ766" s="116"/>
      <c r="AR766" s="116"/>
      <c r="AS766" s="116"/>
      <c r="AT766" s="116"/>
      <c r="AU766" s="116"/>
      <c r="AV766" s="116"/>
      <c r="AW766" s="116"/>
      <c r="AX766" s="116"/>
      <c r="AY766" s="116"/>
      <c r="AZ766" s="116"/>
    </row>
    <row r="767" spans="1:52" ht="12" customHeight="1">
      <c r="A767" s="116"/>
      <c r="B767" s="116"/>
      <c r="C767" s="116"/>
      <c r="D767" s="116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  <c r="AA767" s="116"/>
      <c r="AB767" s="116"/>
      <c r="AC767" s="116"/>
      <c r="AD767" s="116"/>
      <c r="AE767" s="168"/>
      <c r="AF767" s="168"/>
      <c r="AG767" s="116"/>
      <c r="AH767" s="116"/>
      <c r="AI767" s="116"/>
      <c r="AJ767" s="116"/>
      <c r="AK767" s="116"/>
      <c r="AL767" s="116"/>
      <c r="AM767" s="116"/>
      <c r="AN767" s="116"/>
      <c r="AO767" s="116"/>
      <c r="AP767" s="116"/>
      <c r="AQ767" s="116"/>
      <c r="AR767" s="116"/>
      <c r="AS767" s="116"/>
      <c r="AT767" s="116"/>
      <c r="AU767" s="116"/>
      <c r="AV767" s="116"/>
      <c r="AW767" s="116"/>
      <c r="AX767" s="116"/>
      <c r="AY767" s="116"/>
      <c r="AZ767" s="116"/>
    </row>
    <row r="768" spans="1:52" ht="12" customHeight="1">
      <c r="A768" s="116"/>
      <c r="B768" s="116"/>
      <c r="C768" s="116"/>
      <c r="D768" s="116"/>
      <c r="E768" s="116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  <c r="AA768" s="116"/>
      <c r="AB768" s="116"/>
      <c r="AC768" s="116"/>
      <c r="AD768" s="116"/>
      <c r="AE768" s="168"/>
      <c r="AF768" s="168"/>
      <c r="AG768" s="116"/>
      <c r="AH768" s="116"/>
      <c r="AI768" s="116"/>
      <c r="AJ768" s="116"/>
      <c r="AK768" s="116"/>
      <c r="AL768" s="116"/>
      <c r="AM768" s="116"/>
      <c r="AN768" s="116"/>
      <c r="AO768" s="116"/>
      <c r="AP768" s="116"/>
      <c r="AQ768" s="116"/>
      <c r="AR768" s="116"/>
      <c r="AS768" s="116"/>
      <c r="AT768" s="116"/>
      <c r="AU768" s="116"/>
      <c r="AV768" s="116"/>
      <c r="AW768" s="116"/>
      <c r="AX768" s="116"/>
      <c r="AY768" s="116"/>
      <c r="AZ768" s="116"/>
    </row>
    <row r="769" spans="1:52" ht="12" customHeight="1">
      <c r="A769" s="116"/>
      <c r="B769" s="116"/>
      <c r="C769" s="116"/>
      <c r="D769" s="116"/>
      <c r="E769" s="116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  <c r="AA769" s="116"/>
      <c r="AB769" s="116"/>
      <c r="AC769" s="116"/>
      <c r="AD769" s="116"/>
      <c r="AE769" s="168"/>
      <c r="AF769" s="168"/>
      <c r="AG769" s="116"/>
      <c r="AH769" s="116"/>
      <c r="AI769" s="116"/>
      <c r="AJ769" s="116"/>
      <c r="AK769" s="116"/>
      <c r="AL769" s="116"/>
      <c r="AM769" s="116"/>
      <c r="AN769" s="116"/>
      <c r="AO769" s="116"/>
      <c r="AP769" s="116"/>
      <c r="AQ769" s="116"/>
      <c r="AR769" s="116"/>
      <c r="AS769" s="116"/>
      <c r="AT769" s="116"/>
      <c r="AU769" s="116"/>
      <c r="AV769" s="116"/>
      <c r="AW769" s="116"/>
      <c r="AX769" s="116"/>
      <c r="AY769" s="116"/>
      <c r="AZ769" s="116"/>
    </row>
    <row r="770" spans="1:52" ht="12" customHeight="1">
      <c r="A770" s="116"/>
      <c r="B770" s="116"/>
      <c r="C770" s="116"/>
      <c r="D770" s="116"/>
      <c r="E770" s="116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  <c r="AA770" s="116"/>
      <c r="AB770" s="116"/>
      <c r="AC770" s="116"/>
      <c r="AD770" s="116"/>
      <c r="AE770" s="168"/>
      <c r="AF770" s="168"/>
      <c r="AG770" s="116"/>
      <c r="AH770" s="116"/>
      <c r="AI770" s="116"/>
      <c r="AJ770" s="116"/>
      <c r="AK770" s="116"/>
      <c r="AL770" s="116"/>
      <c r="AM770" s="116"/>
      <c r="AN770" s="116"/>
      <c r="AO770" s="116"/>
      <c r="AP770" s="116"/>
      <c r="AQ770" s="116"/>
      <c r="AR770" s="116"/>
      <c r="AS770" s="116"/>
      <c r="AT770" s="116"/>
      <c r="AU770" s="116"/>
      <c r="AV770" s="116"/>
      <c r="AW770" s="116"/>
      <c r="AX770" s="116"/>
      <c r="AY770" s="116"/>
      <c r="AZ770" s="116"/>
    </row>
    <row r="771" spans="1:52" ht="12" customHeight="1">
      <c r="A771" s="116"/>
      <c r="B771" s="116"/>
      <c r="C771" s="116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  <c r="AA771" s="116"/>
      <c r="AB771" s="116"/>
      <c r="AC771" s="116"/>
      <c r="AD771" s="116"/>
      <c r="AE771" s="168"/>
      <c r="AF771" s="168"/>
      <c r="AG771" s="116"/>
      <c r="AH771" s="116"/>
      <c r="AI771" s="116"/>
      <c r="AJ771" s="116"/>
      <c r="AK771" s="116"/>
      <c r="AL771" s="116"/>
      <c r="AM771" s="116"/>
      <c r="AN771" s="116"/>
      <c r="AO771" s="116"/>
      <c r="AP771" s="116"/>
      <c r="AQ771" s="116"/>
      <c r="AR771" s="116"/>
      <c r="AS771" s="116"/>
      <c r="AT771" s="116"/>
      <c r="AU771" s="116"/>
      <c r="AV771" s="116"/>
      <c r="AW771" s="116"/>
      <c r="AX771" s="116"/>
      <c r="AY771" s="116"/>
      <c r="AZ771" s="116"/>
    </row>
    <row r="772" spans="1:52" ht="12" customHeight="1">
      <c r="A772" s="116"/>
      <c r="B772" s="116"/>
      <c r="C772" s="116"/>
      <c r="D772" s="116"/>
      <c r="E772" s="116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  <c r="AA772" s="116"/>
      <c r="AB772" s="116"/>
      <c r="AC772" s="116"/>
      <c r="AD772" s="116"/>
      <c r="AE772" s="168"/>
      <c r="AF772" s="168"/>
      <c r="AG772" s="116"/>
      <c r="AH772" s="116"/>
      <c r="AI772" s="116"/>
      <c r="AJ772" s="116"/>
      <c r="AK772" s="116"/>
      <c r="AL772" s="116"/>
      <c r="AM772" s="116"/>
      <c r="AN772" s="116"/>
      <c r="AO772" s="116"/>
      <c r="AP772" s="116"/>
      <c r="AQ772" s="116"/>
      <c r="AR772" s="116"/>
      <c r="AS772" s="116"/>
      <c r="AT772" s="116"/>
      <c r="AU772" s="116"/>
      <c r="AV772" s="116"/>
      <c r="AW772" s="116"/>
      <c r="AX772" s="116"/>
      <c r="AY772" s="116"/>
      <c r="AZ772" s="116"/>
    </row>
    <row r="773" spans="1:52" ht="12" customHeight="1">
      <c r="A773" s="116"/>
      <c r="B773" s="116"/>
      <c r="C773" s="116"/>
      <c r="D773" s="116"/>
      <c r="E773" s="116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  <c r="AA773" s="116"/>
      <c r="AB773" s="116"/>
      <c r="AC773" s="116"/>
      <c r="AD773" s="116"/>
      <c r="AE773" s="168"/>
      <c r="AF773" s="168"/>
      <c r="AG773" s="116"/>
      <c r="AH773" s="116"/>
      <c r="AI773" s="116"/>
      <c r="AJ773" s="116"/>
      <c r="AK773" s="116"/>
      <c r="AL773" s="116"/>
      <c r="AM773" s="116"/>
      <c r="AN773" s="116"/>
      <c r="AO773" s="116"/>
      <c r="AP773" s="116"/>
      <c r="AQ773" s="116"/>
      <c r="AR773" s="116"/>
      <c r="AS773" s="116"/>
      <c r="AT773" s="116"/>
      <c r="AU773" s="116"/>
      <c r="AV773" s="116"/>
      <c r="AW773" s="116"/>
      <c r="AX773" s="116"/>
      <c r="AY773" s="116"/>
      <c r="AZ773" s="116"/>
    </row>
    <row r="774" spans="1:52" ht="12" customHeight="1">
      <c r="A774" s="116"/>
      <c r="B774" s="116"/>
      <c r="C774" s="116"/>
      <c r="D774" s="116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  <c r="AA774" s="116"/>
      <c r="AB774" s="116"/>
      <c r="AC774" s="116"/>
      <c r="AD774" s="116"/>
      <c r="AE774" s="168"/>
      <c r="AF774" s="168"/>
      <c r="AG774" s="116"/>
      <c r="AH774" s="116"/>
      <c r="AI774" s="116"/>
      <c r="AJ774" s="116"/>
      <c r="AK774" s="116"/>
      <c r="AL774" s="116"/>
      <c r="AM774" s="116"/>
      <c r="AN774" s="116"/>
      <c r="AO774" s="116"/>
      <c r="AP774" s="116"/>
      <c r="AQ774" s="116"/>
      <c r="AR774" s="116"/>
      <c r="AS774" s="116"/>
      <c r="AT774" s="116"/>
      <c r="AU774" s="116"/>
      <c r="AV774" s="116"/>
      <c r="AW774" s="116"/>
      <c r="AX774" s="116"/>
      <c r="AY774" s="116"/>
      <c r="AZ774" s="116"/>
    </row>
    <row r="775" spans="1:52" ht="12" customHeight="1">
      <c r="A775" s="116"/>
      <c r="B775" s="116"/>
      <c r="C775" s="116"/>
      <c r="D775" s="116"/>
      <c r="E775" s="116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  <c r="AA775" s="116"/>
      <c r="AB775" s="116"/>
      <c r="AC775" s="116"/>
      <c r="AD775" s="116"/>
      <c r="AE775" s="168"/>
      <c r="AF775" s="168"/>
      <c r="AG775" s="116"/>
      <c r="AH775" s="116"/>
      <c r="AI775" s="116"/>
      <c r="AJ775" s="116"/>
      <c r="AK775" s="116"/>
      <c r="AL775" s="116"/>
      <c r="AM775" s="116"/>
      <c r="AN775" s="116"/>
      <c r="AO775" s="116"/>
      <c r="AP775" s="116"/>
      <c r="AQ775" s="116"/>
      <c r="AR775" s="116"/>
      <c r="AS775" s="116"/>
      <c r="AT775" s="116"/>
      <c r="AU775" s="116"/>
      <c r="AV775" s="116"/>
      <c r="AW775" s="116"/>
      <c r="AX775" s="116"/>
      <c r="AY775" s="116"/>
      <c r="AZ775" s="116"/>
    </row>
    <row r="776" spans="1:52" ht="12" customHeight="1">
      <c r="A776" s="116"/>
      <c r="B776" s="116"/>
      <c r="C776" s="116"/>
      <c r="D776" s="116"/>
      <c r="E776" s="116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  <c r="AA776" s="116"/>
      <c r="AB776" s="116"/>
      <c r="AC776" s="116"/>
      <c r="AD776" s="116"/>
      <c r="AE776" s="168"/>
      <c r="AF776" s="168"/>
      <c r="AG776" s="116"/>
      <c r="AH776" s="116"/>
      <c r="AI776" s="116"/>
      <c r="AJ776" s="116"/>
      <c r="AK776" s="116"/>
      <c r="AL776" s="116"/>
      <c r="AM776" s="116"/>
      <c r="AN776" s="116"/>
      <c r="AO776" s="116"/>
      <c r="AP776" s="116"/>
      <c r="AQ776" s="116"/>
      <c r="AR776" s="116"/>
      <c r="AS776" s="116"/>
      <c r="AT776" s="116"/>
      <c r="AU776" s="116"/>
      <c r="AV776" s="116"/>
      <c r="AW776" s="116"/>
      <c r="AX776" s="116"/>
      <c r="AY776" s="116"/>
      <c r="AZ776" s="116"/>
    </row>
    <row r="777" spans="1:52" ht="12" customHeight="1">
      <c r="A777" s="116"/>
      <c r="B777" s="116"/>
      <c r="C777" s="116"/>
      <c r="D777" s="116"/>
      <c r="E777" s="116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  <c r="AA777" s="116"/>
      <c r="AB777" s="116"/>
      <c r="AC777" s="116"/>
      <c r="AD777" s="116"/>
      <c r="AE777" s="168"/>
      <c r="AF777" s="168"/>
      <c r="AG777" s="116"/>
      <c r="AH777" s="116"/>
      <c r="AI777" s="116"/>
      <c r="AJ777" s="116"/>
      <c r="AK777" s="116"/>
      <c r="AL777" s="116"/>
      <c r="AM777" s="116"/>
      <c r="AN777" s="116"/>
      <c r="AO777" s="116"/>
      <c r="AP777" s="116"/>
      <c r="AQ777" s="116"/>
      <c r="AR777" s="116"/>
      <c r="AS777" s="116"/>
      <c r="AT777" s="116"/>
      <c r="AU777" s="116"/>
      <c r="AV777" s="116"/>
      <c r="AW777" s="116"/>
      <c r="AX777" s="116"/>
      <c r="AY777" s="116"/>
      <c r="AZ777" s="116"/>
    </row>
    <row r="778" spans="1:52" ht="12" customHeight="1">
      <c r="A778" s="116"/>
      <c r="B778" s="116"/>
      <c r="C778" s="116"/>
      <c r="D778" s="116"/>
      <c r="E778" s="116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  <c r="AA778" s="116"/>
      <c r="AB778" s="116"/>
      <c r="AC778" s="116"/>
      <c r="AD778" s="116"/>
      <c r="AE778" s="168"/>
      <c r="AF778" s="168"/>
      <c r="AG778" s="116"/>
      <c r="AH778" s="116"/>
      <c r="AI778" s="116"/>
      <c r="AJ778" s="116"/>
      <c r="AK778" s="116"/>
      <c r="AL778" s="116"/>
      <c r="AM778" s="116"/>
      <c r="AN778" s="116"/>
      <c r="AO778" s="116"/>
      <c r="AP778" s="116"/>
      <c r="AQ778" s="116"/>
      <c r="AR778" s="116"/>
      <c r="AS778" s="116"/>
      <c r="AT778" s="116"/>
      <c r="AU778" s="116"/>
      <c r="AV778" s="116"/>
      <c r="AW778" s="116"/>
      <c r="AX778" s="116"/>
      <c r="AY778" s="116"/>
      <c r="AZ778" s="116"/>
    </row>
    <row r="779" spans="1:52" ht="12" customHeight="1">
      <c r="A779" s="116"/>
      <c r="B779" s="116"/>
      <c r="C779" s="116"/>
      <c r="D779" s="116"/>
      <c r="E779" s="116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  <c r="AA779" s="116"/>
      <c r="AB779" s="116"/>
      <c r="AC779" s="116"/>
      <c r="AD779" s="116"/>
      <c r="AE779" s="168"/>
      <c r="AF779" s="168"/>
      <c r="AG779" s="116"/>
      <c r="AH779" s="116"/>
      <c r="AI779" s="116"/>
      <c r="AJ779" s="116"/>
      <c r="AK779" s="116"/>
      <c r="AL779" s="116"/>
      <c r="AM779" s="116"/>
      <c r="AN779" s="116"/>
      <c r="AO779" s="116"/>
      <c r="AP779" s="116"/>
      <c r="AQ779" s="116"/>
      <c r="AR779" s="116"/>
      <c r="AS779" s="116"/>
      <c r="AT779" s="116"/>
      <c r="AU779" s="116"/>
      <c r="AV779" s="116"/>
      <c r="AW779" s="116"/>
      <c r="AX779" s="116"/>
      <c r="AY779" s="116"/>
      <c r="AZ779" s="116"/>
    </row>
    <row r="780" spans="1:52" ht="12" customHeight="1">
      <c r="A780" s="116"/>
      <c r="B780" s="116"/>
      <c r="C780" s="116"/>
      <c r="D780" s="116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  <c r="AA780" s="116"/>
      <c r="AB780" s="116"/>
      <c r="AC780" s="116"/>
      <c r="AD780" s="116"/>
      <c r="AE780" s="168"/>
      <c r="AF780" s="168"/>
      <c r="AG780" s="116"/>
      <c r="AH780" s="116"/>
      <c r="AI780" s="116"/>
      <c r="AJ780" s="116"/>
      <c r="AK780" s="116"/>
      <c r="AL780" s="116"/>
      <c r="AM780" s="116"/>
      <c r="AN780" s="116"/>
      <c r="AO780" s="116"/>
      <c r="AP780" s="116"/>
      <c r="AQ780" s="116"/>
      <c r="AR780" s="116"/>
      <c r="AS780" s="116"/>
      <c r="AT780" s="116"/>
      <c r="AU780" s="116"/>
      <c r="AV780" s="116"/>
      <c r="AW780" s="116"/>
      <c r="AX780" s="116"/>
      <c r="AY780" s="116"/>
      <c r="AZ780" s="116"/>
    </row>
    <row r="781" spans="1:52" ht="12" customHeight="1">
      <c r="A781" s="116"/>
      <c r="B781" s="116"/>
      <c r="C781" s="116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  <c r="AA781" s="116"/>
      <c r="AB781" s="116"/>
      <c r="AC781" s="116"/>
      <c r="AD781" s="116"/>
      <c r="AE781" s="168"/>
      <c r="AF781" s="168"/>
      <c r="AG781" s="116"/>
      <c r="AH781" s="116"/>
      <c r="AI781" s="116"/>
      <c r="AJ781" s="116"/>
      <c r="AK781" s="116"/>
      <c r="AL781" s="116"/>
      <c r="AM781" s="116"/>
      <c r="AN781" s="116"/>
      <c r="AO781" s="116"/>
      <c r="AP781" s="116"/>
      <c r="AQ781" s="116"/>
      <c r="AR781" s="116"/>
      <c r="AS781" s="116"/>
      <c r="AT781" s="116"/>
      <c r="AU781" s="116"/>
      <c r="AV781" s="116"/>
      <c r="AW781" s="116"/>
      <c r="AX781" s="116"/>
      <c r="AY781" s="116"/>
      <c r="AZ781" s="116"/>
    </row>
    <row r="782" spans="1:52" ht="12" customHeight="1">
      <c r="A782" s="116"/>
      <c r="B782" s="116"/>
      <c r="C782" s="116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  <c r="AA782" s="116"/>
      <c r="AB782" s="116"/>
      <c r="AC782" s="116"/>
      <c r="AD782" s="116"/>
      <c r="AE782" s="168"/>
      <c r="AF782" s="168"/>
      <c r="AG782" s="116"/>
      <c r="AH782" s="116"/>
      <c r="AI782" s="116"/>
      <c r="AJ782" s="116"/>
      <c r="AK782" s="116"/>
      <c r="AL782" s="116"/>
      <c r="AM782" s="116"/>
      <c r="AN782" s="116"/>
      <c r="AO782" s="116"/>
      <c r="AP782" s="116"/>
      <c r="AQ782" s="116"/>
      <c r="AR782" s="116"/>
      <c r="AS782" s="116"/>
      <c r="AT782" s="116"/>
      <c r="AU782" s="116"/>
      <c r="AV782" s="116"/>
      <c r="AW782" s="116"/>
      <c r="AX782" s="116"/>
      <c r="AY782" s="116"/>
      <c r="AZ782" s="116"/>
    </row>
    <row r="783" spans="1:52" ht="12" customHeight="1">
      <c r="A783" s="116"/>
      <c r="B783" s="116"/>
      <c r="C783" s="116"/>
      <c r="D783" s="116"/>
      <c r="E783" s="116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  <c r="AA783" s="116"/>
      <c r="AB783" s="116"/>
      <c r="AC783" s="116"/>
      <c r="AD783" s="116"/>
      <c r="AE783" s="168"/>
      <c r="AF783" s="168"/>
      <c r="AG783" s="116"/>
      <c r="AH783" s="116"/>
      <c r="AI783" s="116"/>
      <c r="AJ783" s="116"/>
      <c r="AK783" s="116"/>
      <c r="AL783" s="116"/>
      <c r="AM783" s="116"/>
      <c r="AN783" s="116"/>
      <c r="AO783" s="116"/>
      <c r="AP783" s="116"/>
      <c r="AQ783" s="116"/>
      <c r="AR783" s="116"/>
      <c r="AS783" s="116"/>
      <c r="AT783" s="116"/>
      <c r="AU783" s="116"/>
      <c r="AV783" s="116"/>
      <c r="AW783" s="116"/>
      <c r="AX783" s="116"/>
      <c r="AY783" s="116"/>
      <c r="AZ783" s="116"/>
    </row>
    <row r="784" spans="1:52" ht="12" customHeight="1">
      <c r="A784" s="116"/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  <c r="AA784" s="116"/>
      <c r="AB784" s="116"/>
      <c r="AC784" s="116"/>
      <c r="AD784" s="116"/>
      <c r="AE784" s="168"/>
      <c r="AF784" s="168"/>
      <c r="AG784" s="116"/>
      <c r="AH784" s="116"/>
      <c r="AI784" s="116"/>
      <c r="AJ784" s="116"/>
      <c r="AK784" s="116"/>
      <c r="AL784" s="116"/>
      <c r="AM784" s="116"/>
      <c r="AN784" s="116"/>
      <c r="AO784" s="116"/>
      <c r="AP784" s="116"/>
      <c r="AQ784" s="116"/>
      <c r="AR784" s="116"/>
      <c r="AS784" s="116"/>
      <c r="AT784" s="116"/>
      <c r="AU784" s="116"/>
      <c r="AV784" s="116"/>
      <c r="AW784" s="116"/>
      <c r="AX784" s="116"/>
      <c r="AY784" s="116"/>
      <c r="AZ784" s="116"/>
    </row>
    <row r="785" spans="1:52" ht="12" customHeight="1">
      <c r="A785" s="116"/>
      <c r="B785" s="116"/>
      <c r="C785" s="116"/>
      <c r="D785" s="116"/>
      <c r="E785" s="116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  <c r="AA785" s="116"/>
      <c r="AB785" s="116"/>
      <c r="AC785" s="116"/>
      <c r="AD785" s="116"/>
      <c r="AE785" s="168"/>
      <c r="AF785" s="168"/>
      <c r="AG785" s="116"/>
      <c r="AH785" s="116"/>
      <c r="AI785" s="116"/>
      <c r="AJ785" s="116"/>
      <c r="AK785" s="116"/>
      <c r="AL785" s="116"/>
      <c r="AM785" s="116"/>
      <c r="AN785" s="116"/>
      <c r="AO785" s="116"/>
      <c r="AP785" s="116"/>
      <c r="AQ785" s="116"/>
      <c r="AR785" s="116"/>
      <c r="AS785" s="116"/>
      <c r="AT785" s="116"/>
      <c r="AU785" s="116"/>
      <c r="AV785" s="116"/>
      <c r="AW785" s="116"/>
      <c r="AX785" s="116"/>
      <c r="AY785" s="116"/>
      <c r="AZ785" s="116"/>
    </row>
    <row r="786" spans="1:52" ht="12" customHeight="1">
      <c r="A786" s="116"/>
      <c r="B786" s="116"/>
      <c r="C786" s="116"/>
      <c r="D786" s="116"/>
      <c r="E786" s="116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  <c r="AA786" s="116"/>
      <c r="AB786" s="116"/>
      <c r="AC786" s="116"/>
      <c r="AD786" s="116"/>
      <c r="AE786" s="168"/>
      <c r="AF786" s="168"/>
      <c r="AG786" s="116"/>
      <c r="AH786" s="116"/>
      <c r="AI786" s="116"/>
      <c r="AJ786" s="116"/>
      <c r="AK786" s="116"/>
      <c r="AL786" s="116"/>
      <c r="AM786" s="116"/>
      <c r="AN786" s="116"/>
      <c r="AO786" s="116"/>
      <c r="AP786" s="116"/>
      <c r="AQ786" s="116"/>
      <c r="AR786" s="116"/>
      <c r="AS786" s="116"/>
      <c r="AT786" s="116"/>
      <c r="AU786" s="116"/>
      <c r="AV786" s="116"/>
      <c r="AW786" s="116"/>
      <c r="AX786" s="116"/>
      <c r="AY786" s="116"/>
      <c r="AZ786" s="116"/>
    </row>
    <row r="787" spans="1:52" ht="12" customHeight="1">
      <c r="A787" s="116"/>
      <c r="B787" s="116"/>
      <c r="C787" s="116"/>
      <c r="D787" s="116"/>
      <c r="E787" s="116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  <c r="AA787" s="116"/>
      <c r="AB787" s="116"/>
      <c r="AC787" s="116"/>
      <c r="AD787" s="116"/>
      <c r="AE787" s="168"/>
      <c r="AF787" s="168"/>
      <c r="AG787" s="116"/>
      <c r="AH787" s="116"/>
      <c r="AI787" s="116"/>
      <c r="AJ787" s="116"/>
      <c r="AK787" s="116"/>
      <c r="AL787" s="116"/>
      <c r="AM787" s="116"/>
      <c r="AN787" s="116"/>
      <c r="AO787" s="116"/>
      <c r="AP787" s="116"/>
      <c r="AQ787" s="116"/>
      <c r="AR787" s="116"/>
      <c r="AS787" s="116"/>
      <c r="AT787" s="116"/>
      <c r="AU787" s="116"/>
      <c r="AV787" s="116"/>
      <c r="AW787" s="116"/>
      <c r="AX787" s="116"/>
      <c r="AY787" s="116"/>
      <c r="AZ787" s="116"/>
    </row>
    <row r="788" spans="1:52" ht="12" customHeight="1">
      <c r="A788" s="116"/>
      <c r="B788" s="116"/>
      <c r="C788" s="116"/>
      <c r="D788" s="116"/>
      <c r="E788" s="116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  <c r="AA788" s="116"/>
      <c r="AB788" s="116"/>
      <c r="AC788" s="116"/>
      <c r="AD788" s="116"/>
      <c r="AE788" s="168"/>
      <c r="AF788" s="168"/>
      <c r="AG788" s="116"/>
      <c r="AH788" s="116"/>
      <c r="AI788" s="116"/>
      <c r="AJ788" s="116"/>
      <c r="AK788" s="116"/>
      <c r="AL788" s="116"/>
      <c r="AM788" s="116"/>
      <c r="AN788" s="116"/>
      <c r="AO788" s="116"/>
      <c r="AP788" s="116"/>
      <c r="AQ788" s="116"/>
      <c r="AR788" s="116"/>
      <c r="AS788" s="116"/>
      <c r="AT788" s="116"/>
      <c r="AU788" s="116"/>
      <c r="AV788" s="116"/>
      <c r="AW788" s="116"/>
      <c r="AX788" s="116"/>
      <c r="AY788" s="116"/>
      <c r="AZ788" s="116"/>
    </row>
    <row r="789" spans="1:52" ht="12" customHeight="1">
      <c r="A789" s="116"/>
      <c r="B789" s="116"/>
      <c r="C789" s="116"/>
      <c r="D789" s="116"/>
      <c r="E789" s="116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  <c r="AA789" s="116"/>
      <c r="AB789" s="116"/>
      <c r="AC789" s="116"/>
      <c r="AD789" s="116"/>
      <c r="AE789" s="168"/>
      <c r="AF789" s="168"/>
      <c r="AG789" s="116"/>
      <c r="AH789" s="116"/>
      <c r="AI789" s="116"/>
      <c r="AJ789" s="116"/>
      <c r="AK789" s="116"/>
      <c r="AL789" s="116"/>
      <c r="AM789" s="116"/>
      <c r="AN789" s="116"/>
      <c r="AO789" s="116"/>
      <c r="AP789" s="116"/>
      <c r="AQ789" s="116"/>
      <c r="AR789" s="116"/>
      <c r="AS789" s="116"/>
      <c r="AT789" s="116"/>
      <c r="AU789" s="116"/>
      <c r="AV789" s="116"/>
      <c r="AW789" s="116"/>
      <c r="AX789" s="116"/>
      <c r="AY789" s="116"/>
      <c r="AZ789" s="116"/>
    </row>
    <row r="790" spans="1:52" ht="12" customHeight="1">
      <c r="A790" s="116"/>
      <c r="B790" s="116"/>
      <c r="C790" s="116"/>
      <c r="D790" s="116"/>
      <c r="E790" s="116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  <c r="AA790" s="116"/>
      <c r="AB790" s="116"/>
      <c r="AC790" s="116"/>
      <c r="AD790" s="116"/>
      <c r="AE790" s="168"/>
      <c r="AF790" s="168"/>
      <c r="AG790" s="116"/>
      <c r="AH790" s="116"/>
      <c r="AI790" s="116"/>
      <c r="AJ790" s="116"/>
      <c r="AK790" s="116"/>
      <c r="AL790" s="116"/>
      <c r="AM790" s="116"/>
      <c r="AN790" s="116"/>
      <c r="AO790" s="116"/>
      <c r="AP790" s="116"/>
      <c r="AQ790" s="116"/>
      <c r="AR790" s="116"/>
      <c r="AS790" s="116"/>
      <c r="AT790" s="116"/>
      <c r="AU790" s="116"/>
      <c r="AV790" s="116"/>
      <c r="AW790" s="116"/>
      <c r="AX790" s="116"/>
      <c r="AY790" s="116"/>
      <c r="AZ790" s="116"/>
    </row>
    <row r="791" spans="1:52" ht="12" customHeight="1">
      <c r="A791" s="116"/>
      <c r="B791" s="116"/>
      <c r="C791" s="116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  <c r="AA791" s="116"/>
      <c r="AB791" s="116"/>
      <c r="AC791" s="116"/>
      <c r="AD791" s="116"/>
      <c r="AE791" s="168"/>
      <c r="AF791" s="168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116"/>
      <c r="AQ791" s="116"/>
      <c r="AR791" s="116"/>
      <c r="AS791" s="116"/>
      <c r="AT791" s="116"/>
      <c r="AU791" s="116"/>
      <c r="AV791" s="116"/>
      <c r="AW791" s="116"/>
      <c r="AX791" s="116"/>
      <c r="AY791" s="116"/>
      <c r="AZ791" s="116"/>
    </row>
    <row r="792" spans="1:52" ht="12" customHeight="1">
      <c r="A792" s="116"/>
      <c r="B792" s="116"/>
      <c r="C792" s="116"/>
      <c r="D792" s="116"/>
      <c r="E792" s="116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  <c r="AA792" s="116"/>
      <c r="AB792" s="116"/>
      <c r="AC792" s="116"/>
      <c r="AD792" s="116"/>
      <c r="AE792" s="168"/>
      <c r="AF792" s="168"/>
      <c r="AG792" s="116"/>
      <c r="AH792" s="116"/>
      <c r="AI792" s="116"/>
      <c r="AJ792" s="116"/>
      <c r="AK792" s="116"/>
      <c r="AL792" s="116"/>
      <c r="AM792" s="116"/>
      <c r="AN792" s="116"/>
      <c r="AO792" s="116"/>
      <c r="AP792" s="116"/>
      <c r="AQ792" s="116"/>
      <c r="AR792" s="116"/>
      <c r="AS792" s="116"/>
      <c r="AT792" s="116"/>
      <c r="AU792" s="116"/>
      <c r="AV792" s="116"/>
      <c r="AW792" s="116"/>
      <c r="AX792" s="116"/>
      <c r="AY792" s="116"/>
      <c r="AZ792" s="116"/>
    </row>
    <row r="793" spans="1:52" ht="12" customHeight="1">
      <c r="A793" s="116"/>
      <c r="B793" s="116"/>
      <c r="C793" s="116"/>
      <c r="D793" s="116"/>
      <c r="E793" s="116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  <c r="AA793" s="116"/>
      <c r="AB793" s="116"/>
      <c r="AC793" s="116"/>
      <c r="AD793" s="116"/>
      <c r="AE793" s="168"/>
      <c r="AF793" s="168"/>
      <c r="AG793" s="116"/>
      <c r="AH793" s="116"/>
      <c r="AI793" s="116"/>
      <c r="AJ793" s="116"/>
      <c r="AK793" s="116"/>
      <c r="AL793" s="116"/>
      <c r="AM793" s="116"/>
      <c r="AN793" s="116"/>
      <c r="AO793" s="116"/>
      <c r="AP793" s="116"/>
      <c r="AQ793" s="116"/>
      <c r="AR793" s="116"/>
      <c r="AS793" s="116"/>
      <c r="AT793" s="116"/>
      <c r="AU793" s="116"/>
      <c r="AV793" s="116"/>
      <c r="AW793" s="116"/>
      <c r="AX793" s="116"/>
      <c r="AY793" s="116"/>
      <c r="AZ793" s="116"/>
    </row>
    <row r="794" spans="1:52" ht="12" customHeight="1">
      <c r="A794" s="116"/>
      <c r="B794" s="116"/>
      <c r="C794" s="116"/>
      <c r="D794" s="116"/>
      <c r="E794" s="116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  <c r="AA794" s="116"/>
      <c r="AB794" s="116"/>
      <c r="AC794" s="116"/>
      <c r="AD794" s="116"/>
      <c r="AE794" s="168"/>
      <c r="AF794" s="168"/>
      <c r="AG794" s="116"/>
      <c r="AH794" s="116"/>
      <c r="AI794" s="116"/>
      <c r="AJ794" s="116"/>
      <c r="AK794" s="116"/>
      <c r="AL794" s="116"/>
      <c r="AM794" s="116"/>
      <c r="AN794" s="116"/>
      <c r="AO794" s="116"/>
      <c r="AP794" s="116"/>
      <c r="AQ794" s="116"/>
      <c r="AR794" s="116"/>
      <c r="AS794" s="116"/>
      <c r="AT794" s="116"/>
      <c r="AU794" s="116"/>
      <c r="AV794" s="116"/>
      <c r="AW794" s="116"/>
      <c r="AX794" s="116"/>
      <c r="AY794" s="116"/>
      <c r="AZ794" s="116"/>
    </row>
    <row r="795" spans="1:52" ht="12" customHeight="1">
      <c r="A795" s="116"/>
      <c r="B795" s="116"/>
      <c r="C795" s="116"/>
      <c r="D795" s="116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  <c r="AA795" s="116"/>
      <c r="AB795" s="116"/>
      <c r="AC795" s="116"/>
      <c r="AD795" s="116"/>
      <c r="AE795" s="168"/>
      <c r="AF795" s="168"/>
      <c r="AG795" s="116"/>
      <c r="AH795" s="116"/>
      <c r="AI795" s="116"/>
      <c r="AJ795" s="116"/>
      <c r="AK795" s="116"/>
      <c r="AL795" s="116"/>
      <c r="AM795" s="116"/>
      <c r="AN795" s="116"/>
      <c r="AO795" s="116"/>
      <c r="AP795" s="116"/>
      <c r="AQ795" s="116"/>
      <c r="AR795" s="116"/>
      <c r="AS795" s="116"/>
      <c r="AT795" s="116"/>
      <c r="AU795" s="116"/>
      <c r="AV795" s="116"/>
      <c r="AW795" s="116"/>
      <c r="AX795" s="116"/>
      <c r="AY795" s="116"/>
      <c r="AZ795" s="116"/>
    </row>
    <row r="796" spans="1:52" ht="12" customHeight="1">
      <c r="A796" s="116"/>
      <c r="B796" s="116"/>
      <c r="C796" s="116"/>
      <c r="D796" s="116"/>
      <c r="E796" s="116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  <c r="AA796" s="116"/>
      <c r="AB796" s="116"/>
      <c r="AC796" s="116"/>
      <c r="AD796" s="116"/>
      <c r="AE796" s="168"/>
      <c r="AF796" s="168"/>
      <c r="AG796" s="116"/>
      <c r="AH796" s="116"/>
      <c r="AI796" s="116"/>
      <c r="AJ796" s="116"/>
      <c r="AK796" s="116"/>
      <c r="AL796" s="116"/>
      <c r="AM796" s="116"/>
      <c r="AN796" s="116"/>
      <c r="AO796" s="116"/>
      <c r="AP796" s="116"/>
      <c r="AQ796" s="116"/>
      <c r="AR796" s="116"/>
      <c r="AS796" s="116"/>
      <c r="AT796" s="116"/>
      <c r="AU796" s="116"/>
      <c r="AV796" s="116"/>
      <c r="AW796" s="116"/>
      <c r="AX796" s="116"/>
      <c r="AY796" s="116"/>
      <c r="AZ796" s="116"/>
    </row>
    <row r="797" spans="1:52" ht="12" customHeight="1">
      <c r="A797" s="116"/>
      <c r="B797" s="116"/>
      <c r="C797" s="116"/>
      <c r="D797" s="116"/>
      <c r="E797" s="116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  <c r="AA797" s="116"/>
      <c r="AB797" s="116"/>
      <c r="AC797" s="116"/>
      <c r="AD797" s="116"/>
      <c r="AE797" s="168"/>
      <c r="AF797" s="168"/>
      <c r="AG797" s="116"/>
      <c r="AH797" s="116"/>
      <c r="AI797" s="116"/>
      <c r="AJ797" s="116"/>
      <c r="AK797" s="116"/>
      <c r="AL797" s="116"/>
      <c r="AM797" s="116"/>
      <c r="AN797" s="116"/>
      <c r="AO797" s="116"/>
      <c r="AP797" s="116"/>
      <c r="AQ797" s="116"/>
      <c r="AR797" s="116"/>
      <c r="AS797" s="116"/>
      <c r="AT797" s="116"/>
      <c r="AU797" s="116"/>
      <c r="AV797" s="116"/>
      <c r="AW797" s="116"/>
      <c r="AX797" s="116"/>
      <c r="AY797" s="116"/>
      <c r="AZ797" s="116"/>
    </row>
    <row r="798" spans="1:52" ht="12" customHeight="1">
      <c r="A798" s="116"/>
      <c r="B798" s="116"/>
      <c r="C798" s="116"/>
      <c r="D798" s="116"/>
      <c r="E798" s="116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  <c r="AA798" s="116"/>
      <c r="AB798" s="116"/>
      <c r="AC798" s="116"/>
      <c r="AD798" s="116"/>
      <c r="AE798" s="168"/>
      <c r="AF798" s="168"/>
      <c r="AG798" s="116"/>
      <c r="AH798" s="116"/>
      <c r="AI798" s="116"/>
      <c r="AJ798" s="116"/>
      <c r="AK798" s="116"/>
      <c r="AL798" s="116"/>
      <c r="AM798" s="116"/>
      <c r="AN798" s="116"/>
      <c r="AO798" s="116"/>
      <c r="AP798" s="116"/>
      <c r="AQ798" s="116"/>
      <c r="AR798" s="116"/>
      <c r="AS798" s="116"/>
      <c r="AT798" s="116"/>
      <c r="AU798" s="116"/>
      <c r="AV798" s="116"/>
      <c r="AW798" s="116"/>
      <c r="AX798" s="116"/>
      <c r="AY798" s="116"/>
      <c r="AZ798" s="116"/>
    </row>
    <row r="799" spans="1:52" ht="12" customHeight="1">
      <c r="A799" s="116"/>
      <c r="B799" s="116"/>
      <c r="C799" s="116"/>
      <c r="D799" s="116"/>
      <c r="E799" s="116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  <c r="AA799" s="116"/>
      <c r="AB799" s="116"/>
      <c r="AC799" s="116"/>
      <c r="AD799" s="116"/>
      <c r="AE799" s="168"/>
      <c r="AF799" s="168"/>
      <c r="AG799" s="116"/>
      <c r="AH799" s="116"/>
      <c r="AI799" s="116"/>
      <c r="AJ799" s="116"/>
      <c r="AK799" s="116"/>
      <c r="AL799" s="116"/>
      <c r="AM799" s="116"/>
      <c r="AN799" s="116"/>
      <c r="AO799" s="116"/>
      <c r="AP799" s="116"/>
      <c r="AQ799" s="116"/>
      <c r="AR799" s="116"/>
      <c r="AS799" s="116"/>
      <c r="AT799" s="116"/>
      <c r="AU799" s="116"/>
      <c r="AV799" s="116"/>
      <c r="AW799" s="116"/>
      <c r="AX799" s="116"/>
      <c r="AY799" s="116"/>
      <c r="AZ799" s="116"/>
    </row>
    <row r="800" spans="1:52" ht="12" customHeight="1">
      <c r="A800" s="116"/>
      <c r="B800" s="116"/>
      <c r="C800" s="116"/>
      <c r="D800" s="116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  <c r="AA800" s="116"/>
      <c r="AB800" s="116"/>
      <c r="AC800" s="116"/>
      <c r="AD800" s="116"/>
      <c r="AE800" s="168"/>
      <c r="AF800" s="168"/>
      <c r="AG800" s="116"/>
      <c r="AH800" s="116"/>
      <c r="AI800" s="116"/>
      <c r="AJ800" s="116"/>
      <c r="AK800" s="116"/>
      <c r="AL800" s="116"/>
      <c r="AM800" s="116"/>
      <c r="AN800" s="116"/>
      <c r="AO800" s="116"/>
      <c r="AP800" s="116"/>
      <c r="AQ800" s="116"/>
      <c r="AR800" s="116"/>
      <c r="AS800" s="116"/>
      <c r="AT800" s="116"/>
      <c r="AU800" s="116"/>
      <c r="AV800" s="116"/>
      <c r="AW800" s="116"/>
      <c r="AX800" s="116"/>
      <c r="AY800" s="116"/>
      <c r="AZ800" s="116"/>
    </row>
    <row r="801" spans="1:52" ht="12" customHeight="1">
      <c r="A801" s="116"/>
      <c r="B801" s="116"/>
      <c r="C801" s="116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  <c r="AA801" s="116"/>
      <c r="AB801" s="116"/>
      <c r="AC801" s="116"/>
      <c r="AD801" s="116"/>
      <c r="AE801" s="168"/>
      <c r="AF801" s="168"/>
      <c r="AG801" s="116"/>
      <c r="AH801" s="116"/>
      <c r="AI801" s="116"/>
      <c r="AJ801" s="116"/>
      <c r="AK801" s="116"/>
      <c r="AL801" s="116"/>
      <c r="AM801" s="116"/>
      <c r="AN801" s="116"/>
      <c r="AO801" s="116"/>
      <c r="AP801" s="116"/>
      <c r="AQ801" s="116"/>
      <c r="AR801" s="116"/>
      <c r="AS801" s="116"/>
      <c r="AT801" s="116"/>
      <c r="AU801" s="116"/>
      <c r="AV801" s="116"/>
      <c r="AW801" s="116"/>
      <c r="AX801" s="116"/>
      <c r="AY801" s="116"/>
      <c r="AZ801" s="116"/>
    </row>
    <row r="802" spans="1:52" ht="12" customHeight="1">
      <c r="A802" s="116"/>
      <c r="B802" s="116"/>
      <c r="C802" s="116"/>
      <c r="D802" s="116"/>
      <c r="E802" s="116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  <c r="AA802" s="116"/>
      <c r="AB802" s="116"/>
      <c r="AC802" s="116"/>
      <c r="AD802" s="116"/>
      <c r="AE802" s="168"/>
      <c r="AF802" s="168"/>
      <c r="AG802" s="116"/>
      <c r="AH802" s="116"/>
      <c r="AI802" s="116"/>
      <c r="AJ802" s="116"/>
      <c r="AK802" s="116"/>
      <c r="AL802" s="116"/>
      <c r="AM802" s="116"/>
      <c r="AN802" s="116"/>
      <c r="AO802" s="116"/>
      <c r="AP802" s="116"/>
      <c r="AQ802" s="116"/>
      <c r="AR802" s="116"/>
      <c r="AS802" s="116"/>
      <c r="AT802" s="116"/>
      <c r="AU802" s="116"/>
      <c r="AV802" s="116"/>
      <c r="AW802" s="116"/>
      <c r="AX802" s="116"/>
      <c r="AY802" s="116"/>
      <c r="AZ802" s="116"/>
    </row>
    <row r="803" spans="1:52" ht="12" customHeight="1">
      <c r="A803" s="116"/>
      <c r="B803" s="116"/>
      <c r="C803" s="116"/>
      <c r="D803" s="116"/>
      <c r="E803" s="11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  <c r="AA803" s="116"/>
      <c r="AB803" s="116"/>
      <c r="AC803" s="116"/>
      <c r="AD803" s="116"/>
      <c r="AE803" s="168"/>
      <c r="AF803" s="168"/>
      <c r="AG803" s="116"/>
      <c r="AH803" s="116"/>
      <c r="AI803" s="116"/>
      <c r="AJ803" s="116"/>
      <c r="AK803" s="116"/>
      <c r="AL803" s="116"/>
      <c r="AM803" s="116"/>
      <c r="AN803" s="116"/>
      <c r="AO803" s="116"/>
      <c r="AP803" s="116"/>
      <c r="AQ803" s="116"/>
      <c r="AR803" s="116"/>
      <c r="AS803" s="116"/>
      <c r="AT803" s="116"/>
      <c r="AU803" s="116"/>
      <c r="AV803" s="116"/>
      <c r="AW803" s="116"/>
      <c r="AX803" s="116"/>
      <c r="AY803" s="116"/>
      <c r="AZ803" s="116"/>
    </row>
    <row r="804" spans="1:52" ht="12" customHeight="1">
      <c r="A804" s="116"/>
      <c r="B804" s="116"/>
      <c r="C804" s="116"/>
      <c r="D804" s="116"/>
      <c r="E804" s="116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  <c r="AA804" s="116"/>
      <c r="AB804" s="116"/>
      <c r="AC804" s="116"/>
      <c r="AD804" s="116"/>
      <c r="AE804" s="168"/>
      <c r="AF804" s="168"/>
      <c r="AG804" s="116"/>
      <c r="AH804" s="116"/>
      <c r="AI804" s="116"/>
      <c r="AJ804" s="116"/>
      <c r="AK804" s="116"/>
      <c r="AL804" s="116"/>
      <c r="AM804" s="116"/>
      <c r="AN804" s="116"/>
      <c r="AO804" s="116"/>
      <c r="AP804" s="116"/>
      <c r="AQ804" s="116"/>
      <c r="AR804" s="116"/>
      <c r="AS804" s="116"/>
      <c r="AT804" s="116"/>
      <c r="AU804" s="116"/>
      <c r="AV804" s="116"/>
      <c r="AW804" s="116"/>
      <c r="AX804" s="116"/>
      <c r="AY804" s="116"/>
      <c r="AZ804" s="116"/>
    </row>
    <row r="805" spans="1:52" ht="12" customHeight="1">
      <c r="A805" s="116"/>
      <c r="B805" s="116"/>
      <c r="C805" s="116"/>
      <c r="D805" s="116"/>
      <c r="E805" s="116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  <c r="AA805" s="116"/>
      <c r="AB805" s="116"/>
      <c r="AC805" s="116"/>
      <c r="AD805" s="116"/>
      <c r="AE805" s="168"/>
      <c r="AF805" s="168"/>
      <c r="AG805" s="116"/>
      <c r="AH805" s="116"/>
      <c r="AI805" s="116"/>
      <c r="AJ805" s="116"/>
      <c r="AK805" s="116"/>
      <c r="AL805" s="116"/>
      <c r="AM805" s="116"/>
      <c r="AN805" s="116"/>
      <c r="AO805" s="116"/>
      <c r="AP805" s="116"/>
      <c r="AQ805" s="116"/>
      <c r="AR805" s="116"/>
      <c r="AS805" s="116"/>
      <c r="AT805" s="116"/>
      <c r="AU805" s="116"/>
      <c r="AV805" s="116"/>
      <c r="AW805" s="116"/>
      <c r="AX805" s="116"/>
      <c r="AY805" s="116"/>
      <c r="AZ805" s="116"/>
    </row>
    <row r="806" spans="1:52" ht="12" customHeight="1">
      <c r="A806" s="116"/>
      <c r="B806" s="116"/>
      <c r="C806" s="116"/>
      <c r="D806" s="116"/>
      <c r="E806" s="116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  <c r="AA806" s="116"/>
      <c r="AB806" s="116"/>
      <c r="AC806" s="116"/>
      <c r="AD806" s="116"/>
      <c r="AE806" s="168"/>
      <c r="AF806" s="168"/>
      <c r="AG806" s="116"/>
      <c r="AH806" s="116"/>
      <c r="AI806" s="116"/>
      <c r="AJ806" s="116"/>
      <c r="AK806" s="116"/>
      <c r="AL806" s="116"/>
      <c r="AM806" s="116"/>
      <c r="AN806" s="116"/>
      <c r="AO806" s="116"/>
      <c r="AP806" s="116"/>
      <c r="AQ806" s="116"/>
      <c r="AR806" s="116"/>
      <c r="AS806" s="116"/>
      <c r="AT806" s="116"/>
      <c r="AU806" s="116"/>
      <c r="AV806" s="116"/>
      <c r="AW806" s="116"/>
      <c r="AX806" s="116"/>
      <c r="AY806" s="116"/>
      <c r="AZ806" s="116"/>
    </row>
    <row r="807" spans="1:52" ht="12" customHeight="1">
      <c r="A807" s="116"/>
      <c r="B807" s="116"/>
      <c r="C807" s="116"/>
      <c r="D807" s="116"/>
      <c r="E807" s="116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  <c r="AA807" s="116"/>
      <c r="AB807" s="116"/>
      <c r="AC807" s="116"/>
      <c r="AD807" s="116"/>
      <c r="AE807" s="168"/>
      <c r="AF807" s="168"/>
      <c r="AG807" s="116"/>
      <c r="AH807" s="116"/>
      <c r="AI807" s="116"/>
      <c r="AJ807" s="116"/>
      <c r="AK807" s="116"/>
      <c r="AL807" s="116"/>
      <c r="AM807" s="116"/>
      <c r="AN807" s="116"/>
      <c r="AO807" s="116"/>
      <c r="AP807" s="116"/>
      <c r="AQ807" s="116"/>
      <c r="AR807" s="116"/>
      <c r="AS807" s="116"/>
      <c r="AT807" s="116"/>
      <c r="AU807" s="116"/>
      <c r="AV807" s="116"/>
      <c r="AW807" s="116"/>
      <c r="AX807" s="116"/>
      <c r="AY807" s="116"/>
      <c r="AZ807" s="116"/>
    </row>
    <row r="808" spans="1:52" ht="12" customHeight="1">
      <c r="A808" s="116"/>
      <c r="B808" s="116"/>
      <c r="C808" s="116"/>
      <c r="D808" s="116"/>
      <c r="E808" s="116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  <c r="AA808" s="116"/>
      <c r="AB808" s="116"/>
      <c r="AC808" s="116"/>
      <c r="AD808" s="116"/>
      <c r="AE808" s="168"/>
      <c r="AF808" s="168"/>
      <c r="AG808" s="116"/>
      <c r="AH808" s="116"/>
      <c r="AI808" s="116"/>
      <c r="AJ808" s="116"/>
      <c r="AK808" s="116"/>
      <c r="AL808" s="116"/>
      <c r="AM808" s="116"/>
      <c r="AN808" s="116"/>
      <c r="AO808" s="116"/>
      <c r="AP808" s="116"/>
      <c r="AQ808" s="116"/>
      <c r="AR808" s="116"/>
      <c r="AS808" s="116"/>
      <c r="AT808" s="116"/>
      <c r="AU808" s="116"/>
      <c r="AV808" s="116"/>
      <c r="AW808" s="116"/>
      <c r="AX808" s="116"/>
      <c r="AY808" s="116"/>
      <c r="AZ808" s="116"/>
    </row>
    <row r="809" spans="1:52" ht="12" customHeight="1">
      <c r="A809" s="116"/>
      <c r="B809" s="116"/>
      <c r="C809" s="116"/>
      <c r="D809" s="116"/>
      <c r="E809" s="116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  <c r="AA809" s="116"/>
      <c r="AB809" s="116"/>
      <c r="AC809" s="116"/>
      <c r="AD809" s="116"/>
      <c r="AE809" s="168"/>
      <c r="AF809" s="168"/>
      <c r="AG809" s="116"/>
      <c r="AH809" s="116"/>
      <c r="AI809" s="116"/>
      <c r="AJ809" s="116"/>
      <c r="AK809" s="116"/>
      <c r="AL809" s="116"/>
      <c r="AM809" s="116"/>
      <c r="AN809" s="116"/>
      <c r="AO809" s="116"/>
      <c r="AP809" s="116"/>
      <c r="AQ809" s="116"/>
      <c r="AR809" s="116"/>
      <c r="AS809" s="116"/>
      <c r="AT809" s="116"/>
      <c r="AU809" s="116"/>
      <c r="AV809" s="116"/>
      <c r="AW809" s="116"/>
      <c r="AX809" s="116"/>
      <c r="AY809" s="116"/>
      <c r="AZ809" s="116"/>
    </row>
    <row r="810" spans="1:52" ht="12" customHeight="1">
      <c r="A810" s="116"/>
      <c r="B810" s="116"/>
      <c r="C810" s="116"/>
      <c r="D810" s="116"/>
      <c r="E810" s="116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  <c r="AA810" s="116"/>
      <c r="AB810" s="116"/>
      <c r="AC810" s="116"/>
      <c r="AD810" s="116"/>
      <c r="AE810" s="168"/>
      <c r="AF810" s="168"/>
      <c r="AG810" s="116"/>
      <c r="AH810" s="116"/>
      <c r="AI810" s="116"/>
      <c r="AJ810" s="116"/>
      <c r="AK810" s="116"/>
      <c r="AL810" s="116"/>
      <c r="AM810" s="116"/>
      <c r="AN810" s="116"/>
      <c r="AO810" s="116"/>
      <c r="AP810" s="116"/>
      <c r="AQ810" s="116"/>
      <c r="AR810" s="116"/>
      <c r="AS810" s="116"/>
      <c r="AT810" s="116"/>
      <c r="AU810" s="116"/>
      <c r="AV810" s="116"/>
      <c r="AW810" s="116"/>
      <c r="AX810" s="116"/>
      <c r="AY810" s="116"/>
      <c r="AZ810" s="116"/>
    </row>
    <row r="811" spans="1:52" ht="12" customHeight="1">
      <c r="A811" s="116"/>
      <c r="B811" s="116"/>
      <c r="C811" s="116"/>
      <c r="D811" s="116"/>
      <c r="E811" s="116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  <c r="AA811" s="116"/>
      <c r="AB811" s="116"/>
      <c r="AC811" s="116"/>
      <c r="AD811" s="116"/>
      <c r="AE811" s="168"/>
      <c r="AF811" s="168"/>
      <c r="AG811" s="116"/>
      <c r="AH811" s="116"/>
      <c r="AI811" s="116"/>
      <c r="AJ811" s="116"/>
      <c r="AK811" s="116"/>
      <c r="AL811" s="116"/>
      <c r="AM811" s="116"/>
      <c r="AN811" s="116"/>
      <c r="AO811" s="116"/>
      <c r="AP811" s="116"/>
      <c r="AQ811" s="116"/>
      <c r="AR811" s="116"/>
      <c r="AS811" s="116"/>
      <c r="AT811" s="116"/>
      <c r="AU811" s="116"/>
      <c r="AV811" s="116"/>
      <c r="AW811" s="116"/>
      <c r="AX811" s="116"/>
      <c r="AY811" s="116"/>
      <c r="AZ811" s="116"/>
    </row>
    <row r="812" spans="1:52" ht="12" customHeight="1">
      <c r="A812" s="116"/>
      <c r="B812" s="116"/>
      <c r="C812" s="116"/>
      <c r="D812" s="116"/>
      <c r="E812" s="116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  <c r="AA812" s="116"/>
      <c r="AB812" s="116"/>
      <c r="AC812" s="116"/>
      <c r="AD812" s="116"/>
      <c r="AE812" s="168"/>
      <c r="AF812" s="168"/>
      <c r="AG812" s="116"/>
      <c r="AH812" s="116"/>
      <c r="AI812" s="116"/>
      <c r="AJ812" s="116"/>
      <c r="AK812" s="116"/>
      <c r="AL812" s="116"/>
      <c r="AM812" s="116"/>
      <c r="AN812" s="116"/>
      <c r="AO812" s="116"/>
      <c r="AP812" s="116"/>
      <c r="AQ812" s="116"/>
      <c r="AR812" s="116"/>
      <c r="AS812" s="116"/>
      <c r="AT812" s="116"/>
      <c r="AU812" s="116"/>
      <c r="AV812" s="116"/>
      <c r="AW812" s="116"/>
      <c r="AX812" s="116"/>
      <c r="AY812" s="116"/>
      <c r="AZ812" s="116"/>
    </row>
    <row r="813" spans="1:52" ht="12" customHeight="1">
      <c r="A813" s="116"/>
      <c r="B813" s="116"/>
      <c r="C813" s="116"/>
      <c r="D813" s="116"/>
      <c r="E813" s="116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  <c r="AA813" s="116"/>
      <c r="AB813" s="116"/>
      <c r="AC813" s="116"/>
      <c r="AD813" s="116"/>
      <c r="AE813" s="168"/>
      <c r="AF813" s="168"/>
      <c r="AG813" s="116"/>
      <c r="AH813" s="116"/>
      <c r="AI813" s="116"/>
      <c r="AJ813" s="116"/>
      <c r="AK813" s="116"/>
      <c r="AL813" s="116"/>
      <c r="AM813" s="116"/>
      <c r="AN813" s="116"/>
      <c r="AO813" s="116"/>
      <c r="AP813" s="116"/>
      <c r="AQ813" s="116"/>
      <c r="AR813" s="116"/>
      <c r="AS813" s="116"/>
      <c r="AT813" s="116"/>
      <c r="AU813" s="116"/>
      <c r="AV813" s="116"/>
      <c r="AW813" s="116"/>
      <c r="AX813" s="116"/>
      <c r="AY813" s="116"/>
      <c r="AZ813" s="116"/>
    </row>
    <row r="814" spans="1:52" ht="12" customHeight="1">
      <c r="A814" s="116"/>
      <c r="B814" s="116"/>
      <c r="C814" s="116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  <c r="AA814" s="116"/>
      <c r="AB814" s="116"/>
      <c r="AC814" s="116"/>
      <c r="AD814" s="116"/>
      <c r="AE814" s="168"/>
      <c r="AF814" s="168"/>
      <c r="AG814" s="116"/>
      <c r="AH814" s="116"/>
      <c r="AI814" s="116"/>
      <c r="AJ814" s="116"/>
      <c r="AK814" s="116"/>
      <c r="AL814" s="116"/>
      <c r="AM814" s="116"/>
      <c r="AN814" s="116"/>
      <c r="AO814" s="116"/>
      <c r="AP814" s="116"/>
      <c r="AQ814" s="116"/>
      <c r="AR814" s="116"/>
      <c r="AS814" s="116"/>
      <c r="AT814" s="116"/>
      <c r="AU814" s="116"/>
      <c r="AV814" s="116"/>
      <c r="AW814" s="116"/>
      <c r="AX814" s="116"/>
      <c r="AY814" s="116"/>
      <c r="AZ814" s="116"/>
    </row>
    <row r="815" spans="1:52" ht="12" customHeight="1">
      <c r="A815" s="116"/>
      <c r="B815" s="116"/>
      <c r="C815" s="116"/>
      <c r="D815" s="116"/>
      <c r="E815" s="116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  <c r="AA815" s="116"/>
      <c r="AB815" s="116"/>
      <c r="AC815" s="116"/>
      <c r="AD815" s="116"/>
      <c r="AE815" s="168"/>
      <c r="AF815" s="168"/>
      <c r="AG815" s="116"/>
      <c r="AH815" s="116"/>
      <c r="AI815" s="116"/>
      <c r="AJ815" s="116"/>
      <c r="AK815" s="116"/>
      <c r="AL815" s="116"/>
      <c r="AM815" s="116"/>
      <c r="AN815" s="116"/>
      <c r="AO815" s="116"/>
      <c r="AP815" s="116"/>
      <c r="AQ815" s="116"/>
      <c r="AR815" s="116"/>
      <c r="AS815" s="116"/>
      <c r="AT815" s="116"/>
      <c r="AU815" s="116"/>
      <c r="AV815" s="116"/>
      <c r="AW815" s="116"/>
      <c r="AX815" s="116"/>
      <c r="AY815" s="116"/>
      <c r="AZ815" s="116"/>
    </row>
    <row r="816" spans="1:52" ht="12" customHeight="1">
      <c r="A816" s="116"/>
      <c r="B816" s="116"/>
      <c r="C816" s="116"/>
      <c r="D816" s="116"/>
      <c r="E816" s="116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  <c r="AA816" s="116"/>
      <c r="AB816" s="116"/>
      <c r="AC816" s="116"/>
      <c r="AD816" s="116"/>
      <c r="AE816" s="168"/>
      <c r="AF816" s="168"/>
      <c r="AG816" s="116"/>
      <c r="AH816" s="116"/>
      <c r="AI816" s="116"/>
      <c r="AJ816" s="116"/>
      <c r="AK816" s="116"/>
      <c r="AL816" s="116"/>
      <c r="AM816" s="116"/>
      <c r="AN816" s="116"/>
      <c r="AO816" s="116"/>
      <c r="AP816" s="116"/>
      <c r="AQ816" s="116"/>
      <c r="AR816" s="116"/>
      <c r="AS816" s="116"/>
      <c r="AT816" s="116"/>
      <c r="AU816" s="116"/>
      <c r="AV816" s="116"/>
      <c r="AW816" s="116"/>
      <c r="AX816" s="116"/>
      <c r="AY816" s="116"/>
      <c r="AZ816" s="116"/>
    </row>
    <row r="817" spans="1:52" ht="12" customHeight="1">
      <c r="A817" s="116"/>
      <c r="B817" s="116"/>
      <c r="C817" s="116"/>
      <c r="D817" s="116"/>
      <c r="E817" s="116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  <c r="AA817" s="116"/>
      <c r="AB817" s="116"/>
      <c r="AC817" s="116"/>
      <c r="AD817" s="116"/>
      <c r="AE817" s="168"/>
      <c r="AF817" s="168"/>
      <c r="AG817" s="116"/>
      <c r="AH817" s="116"/>
      <c r="AI817" s="116"/>
      <c r="AJ817" s="116"/>
      <c r="AK817" s="116"/>
      <c r="AL817" s="116"/>
      <c r="AM817" s="116"/>
      <c r="AN817" s="116"/>
      <c r="AO817" s="116"/>
      <c r="AP817" s="116"/>
      <c r="AQ817" s="116"/>
      <c r="AR817" s="116"/>
      <c r="AS817" s="116"/>
      <c r="AT817" s="116"/>
      <c r="AU817" s="116"/>
      <c r="AV817" s="116"/>
      <c r="AW817" s="116"/>
      <c r="AX817" s="116"/>
      <c r="AY817" s="116"/>
      <c r="AZ817" s="116"/>
    </row>
    <row r="818" spans="1:52" ht="12" customHeight="1">
      <c r="A818" s="116"/>
      <c r="B818" s="116"/>
      <c r="C818" s="116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  <c r="AA818" s="116"/>
      <c r="AB818" s="116"/>
      <c r="AC818" s="116"/>
      <c r="AD818" s="116"/>
      <c r="AE818" s="168"/>
      <c r="AF818" s="168"/>
      <c r="AG818" s="116"/>
      <c r="AH818" s="116"/>
      <c r="AI818" s="116"/>
      <c r="AJ818" s="116"/>
      <c r="AK818" s="116"/>
      <c r="AL818" s="116"/>
      <c r="AM818" s="116"/>
      <c r="AN818" s="116"/>
      <c r="AO818" s="116"/>
      <c r="AP818" s="116"/>
      <c r="AQ818" s="116"/>
      <c r="AR818" s="116"/>
      <c r="AS818" s="116"/>
      <c r="AT818" s="116"/>
      <c r="AU818" s="116"/>
      <c r="AV818" s="116"/>
      <c r="AW818" s="116"/>
      <c r="AX818" s="116"/>
      <c r="AY818" s="116"/>
      <c r="AZ818" s="116"/>
    </row>
    <row r="819" spans="1:52" ht="12" customHeight="1">
      <c r="A819" s="116"/>
      <c r="B819" s="116"/>
      <c r="C819" s="116"/>
      <c r="D819" s="116"/>
      <c r="E819" s="116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  <c r="AA819" s="116"/>
      <c r="AB819" s="116"/>
      <c r="AC819" s="116"/>
      <c r="AD819" s="116"/>
      <c r="AE819" s="168"/>
      <c r="AF819" s="168"/>
      <c r="AG819" s="116"/>
      <c r="AH819" s="116"/>
      <c r="AI819" s="116"/>
      <c r="AJ819" s="116"/>
      <c r="AK819" s="116"/>
      <c r="AL819" s="116"/>
      <c r="AM819" s="116"/>
      <c r="AN819" s="116"/>
      <c r="AO819" s="116"/>
      <c r="AP819" s="116"/>
      <c r="AQ819" s="116"/>
      <c r="AR819" s="116"/>
      <c r="AS819" s="116"/>
      <c r="AT819" s="116"/>
      <c r="AU819" s="116"/>
      <c r="AV819" s="116"/>
      <c r="AW819" s="116"/>
      <c r="AX819" s="116"/>
      <c r="AY819" s="116"/>
      <c r="AZ819" s="116"/>
    </row>
    <row r="820" spans="1:52" ht="12" customHeight="1">
      <c r="A820" s="116"/>
      <c r="B820" s="116"/>
      <c r="C820" s="116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  <c r="Z820" s="116"/>
      <c r="AA820" s="116"/>
      <c r="AB820" s="116"/>
      <c r="AC820" s="116"/>
      <c r="AD820" s="116"/>
      <c r="AE820" s="168"/>
      <c r="AF820" s="168"/>
      <c r="AG820" s="116"/>
      <c r="AH820" s="116"/>
      <c r="AI820" s="116"/>
      <c r="AJ820" s="116"/>
      <c r="AK820" s="116"/>
      <c r="AL820" s="116"/>
      <c r="AM820" s="116"/>
      <c r="AN820" s="116"/>
      <c r="AO820" s="116"/>
      <c r="AP820" s="116"/>
      <c r="AQ820" s="116"/>
      <c r="AR820" s="116"/>
      <c r="AS820" s="116"/>
      <c r="AT820" s="116"/>
      <c r="AU820" s="116"/>
      <c r="AV820" s="116"/>
      <c r="AW820" s="116"/>
      <c r="AX820" s="116"/>
      <c r="AY820" s="116"/>
      <c r="AZ820" s="116"/>
    </row>
    <row r="821" spans="1:52" ht="12" customHeight="1">
      <c r="A821" s="116"/>
      <c r="B821" s="116"/>
      <c r="C821" s="116"/>
      <c r="D821" s="116"/>
      <c r="E821" s="116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  <c r="Z821" s="116"/>
      <c r="AA821" s="116"/>
      <c r="AB821" s="116"/>
      <c r="AC821" s="116"/>
      <c r="AD821" s="116"/>
      <c r="AE821" s="168"/>
      <c r="AF821" s="168"/>
      <c r="AG821" s="116"/>
      <c r="AH821" s="116"/>
      <c r="AI821" s="116"/>
      <c r="AJ821" s="116"/>
      <c r="AK821" s="116"/>
      <c r="AL821" s="116"/>
      <c r="AM821" s="116"/>
      <c r="AN821" s="116"/>
      <c r="AO821" s="116"/>
      <c r="AP821" s="116"/>
      <c r="AQ821" s="116"/>
      <c r="AR821" s="116"/>
      <c r="AS821" s="116"/>
      <c r="AT821" s="116"/>
      <c r="AU821" s="116"/>
      <c r="AV821" s="116"/>
      <c r="AW821" s="116"/>
      <c r="AX821" s="116"/>
      <c r="AY821" s="116"/>
      <c r="AZ821" s="116"/>
    </row>
    <row r="822" spans="1:52" ht="12" customHeight="1">
      <c r="A822" s="116"/>
      <c r="B822" s="116"/>
      <c r="C822" s="116"/>
      <c r="D822" s="116"/>
      <c r="E822" s="116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  <c r="Z822" s="116"/>
      <c r="AA822" s="116"/>
      <c r="AB822" s="116"/>
      <c r="AC822" s="116"/>
      <c r="AD822" s="116"/>
      <c r="AE822" s="168"/>
      <c r="AF822" s="168"/>
      <c r="AG822" s="116"/>
      <c r="AH822" s="116"/>
      <c r="AI822" s="116"/>
      <c r="AJ822" s="116"/>
      <c r="AK822" s="116"/>
      <c r="AL822" s="116"/>
      <c r="AM822" s="116"/>
      <c r="AN822" s="116"/>
      <c r="AO822" s="116"/>
      <c r="AP822" s="116"/>
      <c r="AQ822" s="116"/>
      <c r="AR822" s="116"/>
      <c r="AS822" s="116"/>
      <c r="AT822" s="116"/>
      <c r="AU822" s="116"/>
      <c r="AV822" s="116"/>
      <c r="AW822" s="116"/>
      <c r="AX822" s="116"/>
      <c r="AY822" s="116"/>
      <c r="AZ822" s="116"/>
    </row>
    <row r="823" spans="1:52" ht="12" customHeight="1">
      <c r="A823" s="116"/>
      <c r="B823" s="116"/>
      <c r="C823" s="116"/>
      <c r="D823" s="116"/>
      <c r="E823" s="116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  <c r="Z823" s="116"/>
      <c r="AA823" s="116"/>
      <c r="AB823" s="116"/>
      <c r="AC823" s="116"/>
      <c r="AD823" s="116"/>
      <c r="AE823" s="168"/>
      <c r="AF823" s="168"/>
      <c r="AG823" s="116"/>
      <c r="AH823" s="116"/>
      <c r="AI823" s="116"/>
      <c r="AJ823" s="116"/>
      <c r="AK823" s="116"/>
      <c r="AL823" s="116"/>
      <c r="AM823" s="116"/>
      <c r="AN823" s="116"/>
      <c r="AO823" s="116"/>
      <c r="AP823" s="116"/>
      <c r="AQ823" s="116"/>
      <c r="AR823" s="116"/>
      <c r="AS823" s="116"/>
      <c r="AT823" s="116"/>
      <c r="AU823" s="116"/>
      <c r="AV823" s="116"/>
      <c r="AW823" s="116"/>
      <c r="AX823" s="116"/>
      <c r="AY823" s="116"/>
      <c r="AZ823" s="116"/>
    </row>
    <row r="824" spans="1:52" ht="12" customHeight="1">
      <c r="A824" s="116"/>
      <c r="B824" s="116"/>
      <c r="C824" s="116"/>
      <c r="D824" s="116"/>
      <c r="E824" s="116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  <c r="Z824" s="116"/>
      <c r="AA824" s="116"/>
      <c r="AB824" s="116"/>
      <c r="AC824" s="116"/>
      <c r="AD824" s="116"/>
      <c r="AE824" s="168"/>
      <c r="AF824" s="168"/>
      <c r="AG824" s="116"/>
      <c r="AH824" s="116"/>
      <c r="AI824" s="116"/>
      <c r="AJ824" s="116"/>
      <c r="AK824" s="116"/>
      <c r="AL824" s="116"/>
      <c r="AM824" s="116"/>
      <c r="AN824" s="116"/>
      <c r="AO824" s="116"/>
      <c r="AP824" s="116"/>
      <c r="AQ824" s="116"/>
      <c r="AR824" s="116"/>
      <c r="AS824" s="116"/>
      <c r="AT824" s="116"/>
      <c r="AU824" s="116"/>
      <c r="AV824" s="116"/>
      <c r="AW824" s="116"/>
      <c r="AX824" s="116"/>
      <c r="AY824" s="116"/>
      <c r="AZ824" s="116"/>
    </row>
    <row r="825" spans="1:52" ht="12" customHeight="1">
      <c r="A825" s="116"/>
      <c r="B825" s="116"/>
      <c r="C825" s="116"/>
      <c r="D825" s="116"/>
      <c r="E825" s="116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  <c r="Z825" s="116"/>
      <c r="AA825" s="116"/>
      <c r="AB825" s="116"/>
      <c r="AC825" s="116"/>
      <c r="AD825" s="116"/>
      <c r="AE825" s="168"/>
      <c r="AF825" s="168"/>
      <c r="AG825" s="116"/>
      <c r="AH825" s="116"/>
      <c r="AI825" s="116"/>
      <c r="AJ825" s="116"/>
      <c r="AK825" s="116"/>
      <c r="AL825" s="116"/>
      <c r="AM825" s="116"/>
      <c r="AN825" s="116"/>
      <c r="AO825" s="116"/>
      <c r="AP825" s="116"/>
      <c r="AQ825" s="116"/>
      <c r="AR825" s="116"/>
      <c r="AS825" s="116"/>
      <c r="AT825" s="116"/>
      <c r="AU825" s="116"/>
      <c r="AV825" s="116"/>
      <c r="AW825" s="116"/>
      <c r="AX825" s="116"/>
      <c r="AY825" s="116"/>
      <c r="AZ825" s="116"/>
    </row>
    <row r="826" spans="1:52" ht="12" customHeight="1">
      <c r="A826" s="116"/>
      <c r="B826" s="116"/>
      <c r="C826" s="116"/>
      <c r="D826" s="116"/>
      <c r="E826" s="116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  <c r="Z826" s="116"/>
      <c r="AA826" s="116"/>
      <c r="AB826" s="116"/>
      <c r="AC826" s="116"/>
      <c r="AD826" s="116"/>
      <c r="AE826" s="168"/>
      <c r="AF826" s="168"/>
      <c r="AG826" s="116"/>
      <c r="AH826" s="116"/>
      <c r="AI826" s="116"/>
      <c r="AJ826" s="116"/>
      <c r="AK826" s="116"/>
      <c r="AL826" s="116"/>
      <c r="AM826" s="116"/>
      <c r="AN826" s="116"/>
      <c r="AO826" s="116"/>
      <c r="AP826" s="116"/>
      <c r="AQ826" s="116"/>
      <c r="AR826" s="116"/>
      <c r="AS826" s="116"/>
      <c r="AT826" s="116"/>
      <c r="AU826" s="116"/>
      <c r="AV826" s="116"/>
      <c r="AW826" s="116"/>
      <c r="AX826" s="116"/>
      <c r="AY826" s="116"/>
      <c r="AZ826" s="116"/>
    </row>
    <row r="827" spans="1:52" ht="12" customHeight="1">
      <c r="A827" s="116"/>
      <c r="B827" s="116"/>
      <c r="C827" s="116"/>
      <c r="D827" s="116"/>
      <c r="E827" s="116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  <c r="AA827" s="116"/>
      <c r="AB827" s="116"/>
      <c r="AC827" s="116"/>
      <c r="AD827" s="116"/>
      <c r="AE827" s="168"/>
      <c r="AF827" s="168"/>
      <c r="AG827" s="116"/>
      <c r="AH827" s="116"/>
      <c r="AI827" s="116"/>
      <c r="AJ827" s="116"/>
      <c r="AK827" s="116"/>
      <c r="AL827" s="116"/>
      <c r="AM827" s="116"/>
      <c r="AN827" s="116"/>
      <c r="AO827" s="116"/>
      <c r="AP827" s="116"/>
      <c r="AQ827" s="116"/>
      <c r="AR827" s="116"/>
      <c r="AS827" s="116"/>
      <c r="AT827" s="116"/>
      <c r="AU827" s="116"/>
      <c r="AV827" s="116"/>
      <c r="AW827" s="116"/>
      <c r="AX827" s="116"/>
      <c r="AY827" s="116"/>
      <c r="AZ827" s="116"/>
    </row>
    <row r="828" spans="1:52" ht="12" customHeight="1">
      <c r="A828" s="116"/>
      <c r="B828" s="116"/>
      <c r="C828" s="116"/>
      <c r="D828" s="116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  <c r="AA828" s="116"/>
      <c r="AB828" s="116"/>
      <c r="AC828" s="116"/>
      <c r="AD828" s="116"/>
      <c r="AE828" s="168"/>
      <c r="AF828" s="168"/>
      <c r="AG828" s="116"/>
      <c r="AH828" s="116"/>
      <c r="AI828" s="116"/>
      <c r="AJ828" s="116"/>
      <c r="AK828" s="116"/>
      <c r="AL828" s="116"/>
      <c r="AM828" s="116"/>
      <c r="AN828" s="116"/>
      <c r="AO828" s="116"/>
      <c r="AP828" s="116"/>
      <c r="AQ828" s="116"/>
      <c r="AR828" s="116"/>
      <c r="AS828" s="116"/>
      <c r="AT828" s="116"/>
      <c r="AU828" s="116"/>
      <c r="AV828" s="116"/>
      <c r="AW828" s="116"/>
      <c r="AX828" s="116"/>
      <c r="AY828" s="116"/>
      <c r="AZ828" s="116"/>
    </row>
    <row r="829" spans="1:52" ht="12" customHeight="1">
      <c r="A829" s="116"/>
      <c r="B829" s="116"/>
      <c r="C829" s="116"/>
      <c r="D829" s="116"/>
      <c r="E829" s="116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  <c r="AA829" s="116"/>
      <c r="AB829" s="116"/>
      <c r="AC829" s="116"/>
      <c r="AD829" s="116"/>
      <c r="AE829" s="168"/>
      <c r="AF829" s="168"/>
      <c r="AG829" s="116"/>
      <c r="AH829" s="116"/>
      <c r="AI829" s="116"/>
      <c r="AJ829" s="116"/>
      <c r="AK829" s="116"/>
      <c r="AL829" s="116"/>
      <c r="AM829" s="116"/>
      <c r="AN829" s="116"/>
      <c r="AO829" s="116"/>
      <c r="AP829" s="116"/>
      <c r="AQ829" s="116"/>
      <c r="AR829" s="116"/>
      <c r="AS829" s="116"/>
      <c r="AT829" s="116"/>
      <c r="AU829" s="116"/>
      <c r="AV829" s="116"/>
      <c r="AW829" s="116"/>
      <c r="AX829" s="116"/>
      <c r="AY829" s="116"/>
      <c r="AZ829" s="116"/>
    </row>
    <row r="830" spans="1:52" ht="12" customHeight="1">
      <c r="A830" s="116"/>
      <c r="B830" s="116"/>
      <c r="C830" s="116"/>
      <c r="D830" s="116"/>
      <c r="E830" s="116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  <c r="AA830" s="116"/>
      <c r="AB830" s="116"/>
      <c r="AC830" s="116"/>
      <c r="AD830" s="116"/>
      <c r="AE830" s="168"/>
      <c r="AF830" s="168"/>
      <c r="AG830" s="116"/>
      <c r="AH830" s="116"/>
      <c r="AI830" s="116"/>
      <c r="AJ830" s="116"/>
      <c r="AK830" s="116"/>
      <c r="AL830" s="116"/>
      <c r="AM830" s="116"/>
      <c r="AN830" s="116"/>
      <c r="AO830" s="116"/>
      <c r="AP830" s="116"/>
      <c r="AQ830" s="116"/>
      <c r="AR830" s="116"/>
      <c r="AS830" s="116"/>
      <c r="AT830" s="116"/>
      <c r="AU830" s="116"/>
      <c r="AV830" s="116"/>
      <c r="AW830" s="116"/>
      <c r="AX830" s="116"/>
      <c r="AY830" s="116"/>
      <c r="AZ830" s="116"/>
    </row>
    <row r="831" spans="1:52" ht="12" customHeight="1">
      <c r="A831" s="116"/>
      <c r="B831" s="116"/>
      <c r="C831" s="116"/>
      <c r="D831" s="116"/>
      <c r="E831" s="116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  <c r="AA831" s="116"/>
      <c r="AB831" s="116"/>
      <c r="AC831" s="116"/>
      <c r="AD831" s="116"/>
      <c r="AE831" s="168"/>
      <c r="AF831" s="168"/>
      <c r="AG831" s="116"/>
      <c r="AH831" s="116"/>
      <c r="AI831" s="116"/>
      <c r="AJ831" s="116"/>
      <c r="AK831" s="116"/>
      <c r="AL831" s="116"/>
      <c r="AM831" s="116"/>
      <c r="AN831" s="116"/>
      <c r="AO831" s="116"/>
      <c r="AP831" s="116"/>
      <c r="AQ831" s="116"/>
      <c r="AR831" s="116"/>
      <c r="AS831" s="116"/>
      <c r="AT831" s="116"/>
      <c r="AU831" s="116"/>
      <c r="AV831" s="116"/>
      <c r="AW831" s="116"/>
      <c r="AX831" s="116"/>
      <c r="AY831" s="116"/>
      <c r="AZ831" s="116"/>
    </row>
    <row r="832" spans="1:52" ht="12" customHeight="1">
      <c r="A832" s="116"/>
      <c r="B832" s="116"/>
      <c r="C832" s="116"/>
      <c r="D832" s="116"/>
      <c r="E832" s="116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  <c r="AA832" s="116"/>
      <c r="AB832" s="116"/>
      <c r="AC832" s="116"/>
      <c r="AD832" s="116"/>
      <c r="AE832" s="168"/>
      <c r="AF832" s="168"/>
      <c r="AG832" s="116"/>
      <c r="AH832" s="116"/>
      <c r="AI832" s="116"/>
      <c r="AJ832" s="116"/>
      <c r="AK832" s="116"/>
      <c r="AL832" s="116"/>
      <c r="AM832" s="116"/>
      <c r="AN832" s="116"/>
      <c r="AO832" s="116"/>
      <c r="AP832" s="116"/>
      <c r="AQ832" s="116"/>
      <c r="AR832" s="116"/>
      <c r="AS832" s="116"/>
      <c r="AT832" s="116"/>
      <c r="AU832" s="116"/>
      <c r="AV832" s="116"/>
      <c r="AW832" s="116"/>
      <c r="AX832" s="116"/>
      <c r="AY832" s="116"/>
      <c r="AZ832" s="116"/>
    </row>
    <row r="833" spans="1:52" ht="12" customHeight="1">
      <c r="A833" s="116"/>
      <c r="B833" s="116"/>
      <c r="C833" s="116"/>
      <c r="D833" s="116"/>
      <c r="E833" s="116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  <c r="AA833" s="116"/>
      <c r="AB833" s="116"/>
      <c r="AC833" s="116"/>
      <c r="AD833" s="116"/>
      <c r="AE833" s="168"/>
      <c r="AF833" s="168"/>
      <c r="AG833" s="116"/>
      <c r="AH833" s="116"/>
      <c r="AI833" s="116"/>
      <c r="AJ833" s="116"/>
      <c r="AK833" s="116"/>
      <c r="AL833" s="116"/>
      <c r="AM833" s="116"/>
      <c r="AN833" s="116"/>
      <c r="AO833" s="116"/>
      <c r="AP833" s="116"/>
      <c r="AQ833" s="116"/>
      <c r="AR833" s="116"/>
      <c r="AS833" s="116"/>
      <c r="AT833" s="116"/>
      <c r="AU833" s="116"/>
      <c r="AV833" s="116"/>
      <c r="AW833" s="116"/>
      <c r="AX833" s="116"/>
      <c r="AY833" s="116"/>
      <c r="AZ833" s="116"/>
    </row>
    <row r="834" spans="1:52" ht="12" customHeight="1">
      <c r="A834" s="116"/>
      <c r="B834" s="116"/>
      <c r="C834" s="116"/>
      <c r="D834" s="116"/>
      <c r="E834" s="116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  <c r="AA834" s="116"/>
      <c r="AB834" s="116"/>
      <c r="AC834" s="116"/>
      <c r="AD834" s="116"/>
      <c r="AE834" s="168"/>
      <c r="AF834" s="168"/>
      <c r="AG834" s="116"/>
      <c r="AH834" s="116"/>
      <c r="AI834" s="116"/>
      <c r="AJ834" s="116"/>
      <c r="AK834" s="116"/>
      <c r="AL834" s="116"/>
      <c r="AM834" s="116"/>
      <c r="AN834" s="116"/>
      <c r="AO834" s="116"/>
      <c r="AP834" s="116"/>
      <c r="AQ834" s="116"/>
      <c r="AR834" s="116"/>
      <c r="AS834" s="116"/>
      <c r="AT834" s="116"/>
      <c r="AU834" s="116"/>
      <c r="AV834" s="116"/>
      <c r="AW834" s="116"/>
      <c r="AX834" s="116"/>
      <c r="AY834" s="116"/>
      <c r="AZ834" s="116"/>
    </row>
    <row r="835" spans="1:52" ht="12" customHeight="1">
      <c r="A835" s="116"/>
      <c r="B835" s="116"/>
      <c r="C835" s="116"/>
      <c r="D835" s="116"/>
      <c r="E835" s="116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  <c r="Z835" s="116"/>
      <c r="AA835" s="116"/>
      <c r="AB835" s="116"/>
      <c r="AC835" s="116"/>
      <c r="AD835" s="116"/>
      <c r="AE835" s="168"/>
      <c r="AF835" s="168"/>
      <c r="AG835" s="116"/>
      <c r="AH835" s="116"/>
      <c r="AI835" s="116"/>
      <c r="AJ835" s="116"/>
      <c r="AK835" s="116"/>
      <c r="AL835" s="116"/>
      <c r="AM835" s="116"/>
      <c r="AN835" s="116"/>
      <c r="AO835" s="116"/>
      <c r="AP835" s="116"/>
      <c r="AQ835" s="116"/>
      <c r="AR835" s="116"/>
      <c r="AS835" s="116"/>
      <c r="AT835" s="116"/>
      <c r="AU835" s="116"/>
      <c r="AV835" s="116"/>
      <c r="AW835" s="116"/>
      <c r="AX835" s="116"/>
      <c r="AY835" s="116"/>
      <c r="AZ835" s="116"/>
    </row>
    <row r="836" spans="1:52" ht="12" customHeight="1">
      <c r="A836" s="116"/>
      <c r="B836" s="116"/>
      <c r="C836" s="116"/>
      <c r="D836" s="116"/>
      <c r="E836" s="116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  <c r="AA836" s="116"/>
      <c r="AB836" s="116"/>
      <c r="AC836" s="116"/>
      <c r="AD836" s="116"/>
      <c r="AE836" s="168"/>
      <c r="AF836" s="168"/>
      <c r="AG836" s="116"/>
      <c r="AH836" s="116"/>
      <c r="AI836" s="116"/>
      <c r="AJ836" s="116"/>
      <c r="AK836" s="116"/>
      <c r="AL836" s="116"/>
      <c r="AM836" s="116"/>
      <c r="AN836" s="116"/>
      <c r="AO836" s="116"/>
      <c r="AP836" s="116"/>
      <c r="AQ836" s="116"/>
      <c r="AR836" s="116"/>
      <c r="AS836" s="116"/>
      <c r="AT836" s="116"/>
      <c r="AU836" s="116"/>
      <c r="AV836" s="116"/>
      <c r="AW836" s="116"/>
      <c r="AX836" s="116"/>
      <c r="AY836" s="116"/>
      <c r="AZ836" s="116"/>
    </row>
    <row r="837" spans="1:52" ht="12" customHeight="1">
      <c r="A837" s="116"/>
      <c r="B837" s="116"/>
      <c r="C837" s="116"/>
      <c r="D837" s="116"/>
      <c r="E837" s="116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  <c r="AA837" s="116"/>
      <c r="AB837" s="116"/>
      <c r="AC837" s="116"/>
      <c r="AD837" s="116"/>
      <c r="AE837" s="168"/>
      <c r="AF837" s="168"/>
      <c r="AG837" s="116"/>
      <c r="AH837" s="116"/>
      <c r="AI837" s="116"/>
      <c r="AJ837" s="116"/>
      <c r="AK837" s="116"/>
      <c r="AL837" s="116"/>
      <c r="AM837" s="116"/>
      <c r="AN837" s="116"/>
      <c r="AO837" s="116"/>
      <c r="AP837" s="116"/>
      <c r="AQ837" s="116"/>
      <c r="AR837" s="116"/>
      <c r="AS837" s="116"/>
      <c r="AT837" s="116"/>
      <c r="AU837" s="116"/>
      <c r="AV837" s="116"/>
      <c r="AW837" s="116"/>
      <c r="AX837" s="116"/>
      <c r="AY837" s="116"/>
      <c r="AZ837" s="116"/>
    </row>
    <row r="838" spans="1:52" ht="12" customHeight="1">
      <c r="A838" s="116"/>
      <c r="B838" s="116"/>
      <c r="C838" s="116"/>
      <c r="D838" s="116"/>
      <c r="E838" s="116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  <c r="Z838" s="116"/>
      <c r="AA838" s="116"/>
      <c r="AB838" s="116"/>
      <c r="AC838" s="116"/>
      <c r="AD838" s="116"/>
      <c r="AE838" s="168"/>
      <c r="AF838" s="168"/>
      <c r="AG838" s="116"/>
      <c r="AH838" s="116"/>
      <c r="AI838" s="116"/>
      <c r="AJ838" s="116"/>
      <c r="AK838" s="116"/>
      <c r="AL838" s="116"/>
      <c r="AM838" s="116"/>
      <c r="AN838" s="116"/>
      <c r="AO838" s="116"/>
      <c r="AP838" s="116"/>
      <c r="AQ838" s="116"/>
      <c r="AR838" s="116"/>
      <c r="AS838" s="116"/>
      <c r="AT838" s="116"/>
      <c r="AU838" s="116"/>
      <c r="AV838" s="116"/>
      <c r="AW838" s="116"/>
      <c r="AX838" s="116"/>
      <c r="AY838" s="116"/>
      <c r="AZ838" s="116"/>
    </row>
    <row r="839" spans="1:52" ht="12" customHeight="1">
      <c r="A839" s="116"/>
      <c r="B839" s="116"/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  <c r="AA839" s="116"/>
      <c r="AB839" s="116"/>
      <c r="AC839" s="116"/>
      <c r="AD839" s="116"/>
      <c r="AE839" s="168"/>
      <c r="AF839" s="168"/>
      <c r="AG839" s="116"/>
      <c r="AH839" s="116"/>
      <c r="AI839" s="116"/>
      <c r="AJ839" s="116"/>
      <c r="AK839" s="116"/>
      <c r="AL839" s="116"/>
      <c r="AM839" s="116"/>
      <c r="AN839" s="116"/>
      <c r="AO839" s="116"/>
      <c r="AP839" s="116"/>
      <c r="AQ839" s="116"/>
      <c r="AR839" s="116"/>
      <c r="AS839" s="116"/>
      <c r="AT839" s="116"/>
      <c r="AU839" s="116"/>
      <c r="AV839" s="116"/>
      <c r="AW839" s="116"/>
      <c r="AX839" s="116"/>
      <c r="AY839" s="116"/>
      <c r="AZ839" s="116"/>
    </row>
    <row r="840" spans="1:52" ht="12" customHeight="1">
      <c r="A840" s="116"/>
      <c r="B840" s="116"/>
      <c r="C840" s="116"/>
      <c r="D840" s="116"/>
      <c r="E840" s="116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  <c r="AA840" s="116"/>
      <c r="AB840" s="116"/>
      <c r="AC840" s="116"/>
      <c r="AD840" s="116"/>
      <c r="AE840" s="168"/>
      <c r="AF840" s="168"/>
      <c r="AG840" s="116"/>
      <c r="AH840" s="116"/>
      <c r="AI840" s="116"/>
      <c r="AJ840" s="116"/>
      <c r="AK840" s="116"/>
      <c r="AL840" s="116"/>
      <c r="AM840" s="116"/>
      <c r="AN840" s="116"/>
      <c r="AO840" s="116"/>
      <c r="AP840" s="116"/>
      <c r="AQ840" s="116"/>
      <c r="AR840" s="116"/>
      <c r="AS840" s="116"/>
      <c r="AT840" s="116"/>
      <c r="AU840" s="116"/>
      <c r="AV840" s="116"/>
      <c r="AW840" s="116"/>
      <c r="AX840" s="116"/>
      <c r="AY840" s="116"/>
      <c r="AZ840" s="116"/>
    </row>
    <row r="841" spans="1:52" ht="12" customHeight="1">
      <c r="A841" s="116"/>
      <c r="B841" s="116"/>
      <c r="C841" s="116"/>
      <c r="D841" s="116"/>
      <c r="E841" s="116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  <c r="AA841" s="116"/>
      <c r="AB841" s="116"/>
      <c r="AC841" s="116"/>
      <c r="AD841" s="116"/>
      <c r="AE841" s="168"/>
      <c r="AF841" s="168"/>
      <c r="AG841" s="116"/>
      <c r="AH841" s="116"/>
      <c r="AI841" s="116"/>
      <c r="AJ841" s="116"/>
      <c r="AK841" s="116"/>
      <c r="AL841" s="116"/>
      <c r="AM841" s="116"/>
      <c r="AN841" s="116"/>
      <c r="AO841" s="116"/>
      <c r="AP841" s="116"/>
      <c r="AQ841" s="116"/>
      <c r="AR841" s="116"/>
      <c r="AS841" s="116"/>
      <c r="AT841" s="116"/>
      <c r="AU841" s="116"/>
      <c r="AV841" s="116"/>
      <c r="AW841" s="116"/>
      <c r="AX841" s="116"/>
      <c r="AY841" s="116"/>
      <c r="AZ841" s="116"/>
    </row>
    <row r="842" spans="1:52" ht="12" customHeight="1">
      <c r="A842" s="116"/>
      <c r="B842" s="116"/>
      <c r="C842" s="116"/>
      <c r="D842" s="116"/>
      <c r="E842" s="116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  <c r="Z842" s="116"/>
      <c r="AA842" s="116"/>
      <c r="AB842" s="116"/>
      <c r="AC842" s="116"/>
      <c r="AD842" s="116"/>
      <c r="AE842" s="168"/>
      <c r="AF842" s="168"/>
      <c r="AG842" s="116"/>
      <c r="AH842" s="116"/>
      <c r="AI842" s="116"/>
      <c r="AJ842" s="116"/>
      <c r="AK842" s="116"/>
      <c r="AL842" s="116"/>
      <c r="AM842" s="116"/>
      <c r="AN842" s="116"/>
      <c r="AO842" s="116"/>
      <c r="AP842" s="116"/>
      <c r="AQ842" s="116"/>
      <c r="AR842" s="116"/>
      <c r="AS842" s="116"/>
      <c r="AT842" s="116"/>
      <c r="AU842" s="116"/>
      <c r="AV842" s="116"/>
      <c r="AW842" s="116"/>
      <c r="AX842" s="116"/>
      <c r="AY842" s="116"/>
      <c r="AZ842" s="116"/>
    </row>
    <row r="843" spans="1:52" ht="12" customHeight="1">
      <c r="A843" s="116"/>
      <c r="B843" s="116"/>
      <c r="C843" s="116"/>
      <c r="D843" s="116"/>
      <c r="E843" s="116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  <c r="AA843" s="116"/>
      <c r="AB843" s="116"/>
      <c r="AC843" s="116"/>
      <c r="AD843" s="116"/>
      <c r="AE843" s="168"/>
      <c r="AF843" s="168"/>
      <c r="AG843" s="116"/>
      <c r="AH843" s="116"/>
      <c r="AI843" s="116"/>
      <c r="AJ843" s="116"/>
      <c r="AK843" s="116"/>
      <c r="AL843" s="116"/>
      <c r="AM843" s="116"/>
      <c r="AN843" s="116"/>
      <c r="AO843" s="116"/>
      <c r="AP843" s="116"/>
      <c r="AQ843" s="116"/>
      <c r="AR843" s="116"/>
      <c r="AS843" s="116"/>
      <c r="AT843" s="116"/>
      <c r="AU843" s="116"/>
      <c r="AV843" s="116"/>
      <c r="AW843" s="116"/>
      <c r="AX843" s="116"/>
      <c r="AY843" s="116"/>
      <c r="AZ843" s="116"/>
    </row>
    <row r="844" spans="1:52" ht="12" customHeight="1">
      <c r="A844" s="116"/>
      <c r="B844" s="116"/>
      <c r="C844" s="116"/>
      <c r="D844" s="116"/>
      <c r="E844" s="116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  <c r="Z844" s="116"/>
      <c r="AA844" s="116"/>
      <c r="AB844" s="116"/>
      <c r="AC844" s="116"/>
      <c r="AD844" s="116"/>
      <c r="AE844" s="168"/>
      <c r="AF844" s="168"/>
      <c r="AG844" s="116"/>
      <c r="AH844" s="116"/>
      <c r="AI844" s="116"/>
      <c r="AJ844" s="116"/>
      <c r="AK844" s="116"/>
      <c r="AL844" s="116"/>
      <c r="AM844" s="116"/>
      <c r="AN844" s="116"/>
      <c r="AO844" s="116"/>
      <c r="AP844" s="116"/>
      <c r="AQ844" s="116"/>
      <c r="AR844" s="116"/>
      <c r="AS844" s="116"/>
      <c r="AT844" s="116"/>
      <c r="AU844" s="116"/>
      <c r="AV844" s="116"/>
      <c r="AW844" s="116"/>
      <c r="AX844" s="116"/>
      <c r="AY844" s="116"/>
      <c r="AZ844" s="116"/>
    </row>
    <row r="845" spans="1:52" ht="12" customHeight="1">
      <c r="A845" s="116"/>
      <c r="B845" s="116"/>
      <c r="C845" s="116"/>
      <c r="D845" s="116"/>
      <c r="E845" s="116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  <c r="Z845" s="116"/>
      <c r="AA845" s="116"/>
      <c r="AB845" s="116"/>
      <c r="AC845" s="116"/>
      <c r="AD845" s="116"/>
      <c r="AE845" s="168"/>
      <c r="AF845" s="168"/>
      <c r="AG845" s="116"/>
      <c r="AH845" s="116"/>
      <c r="AI845" s="116"/>
      <c r="AJ845" s="116"/>
      <c r="AK845" s="116"/>
      <c r="AL845" s="116"/>
      <c r="AM845" s="116"/>
      <c r="AN845" s="116"/>
      <c r="AO845" s="116"/>
      <c r="AP845" s="116"/>
      <c r="AQ845" s="116"/>
      <c r="AR845" s="116"/>
      <c r="AS845" s="116"/>
      <c r="AT845" s="116"/>
      <c r="AU845" s="116"/>
      <c r="AV845" s="116"/>
      <c r="AW845" s="116"/>
      <c r="AX845" s="116"/>
      <c r="AY845" s="116"/>
      <c r="AZ845" s="116"/>
    </row>
    <row r="846" spans="1:52" ht="12" customHeight="1">
      <c r="A846" s="116"/>
      <c r="B846" s="116"/>
      <c r="C846" s="116"/>
      <c r="D846" s="116"/>
      <c r="E846" s="116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  <c r="AA846" s="116"/>
      <c r="AB846" s="116"/>
      <c r="AC846" s="116"/>
      <c r="AD846" s="116"/>
      <c r="AE846" s="168"/>
      <c r="AF846" s="168"/>
      <c r="AG846" s="116"/>
      <c r="AH846" s="116"/>
      <c r="AI846" s="116"/>
      <c r="AJ846" s="116"/>
      <c r="AK846" s="116"/>
      <c r="AL846" s="116"/>
      <c r="AM846" s="116"/>
      <c r="AN846" s="116"/>
      <c r="AO846" s="116"/>
      <c r="AP846" s="116"/>
      <c r="AQ846" s="116"/>
      <c r="AR846" s="116"/>
      <c r="AS846" s="116"/>
      <c r="AT846" s="116"/>
      <c r="AU846" s="116"/>
      <c r="AV846" s="116"/>
      <c r="AW846" s="116"/>
      <c r="AX846" s="116"/>
      <c r="AY846" s="116"/>
      <c r="AZ846" s="116"/>
    </row>
    <row r="847" spans="1:52" ht="12" customHeight="1">
      <c r="A847" s="116"/>
      <c r="B847" s="116"/>
      <c r="C847" s="116"/>
      <c r="D847" s="116"/>
      <c r="E847" s="116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  <c r="AA847" s="116"/>
      <c r="AB847" s="116"/>
      <c r="AC847" s="116"/>
      <c r="AD847" s="116"/>
      <c r="AE847" s="168"/>
      <c r="AF847" s="168"/>
      <c r="AG847" s="116"/>
      <c r="AH847" s="116"/>
      <c r="AI847" s="116"/>
      <c r="AJ847" s="116"/>
      <c r="AK847" s="116"/>
      <c r="AL847" s="116"/>
      <c r="AM847" s="116"/>
      <c r="AN847" s="116"/>
      <c r="AO847" s="116"/>
      <c r="AP847" s="116"/>
      <c r="AQ847" s="116"/>
      <c r="AR847" s="116"/>
      <c r="AS847" s="116"/>
      <c r="AT847" s="116"/>
      <c r="AU847" s="116"/>
      <c r="AV847" s="116"/>
      <c r="AW847" s="116"/>
      <c r="AX847" s="116"/>
      <c r="AY847" s="116"/>
      <c r="AZ847" s="116"/>
    </row>
    <row r="848" spans="1:52" ht="12" customHeight="1">
      <c r="A848" s="116"/>
      <c r="B848" s="116"/>
      <c r="C848" s="116"/>
      <c r="D848" s="116"/>
      <c r="E848" s="116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  <c r="Z848" s="116"/>
      <c r="AA848" s="116"/>
      <c r="AB848" s="116"/>
      <c r="AC848" s="116"/>
      <c r="AD848" s="116"/>
      <c r="AE848" s="168"/>
      <c r="AF848" s="168"/>
      <c r="AG848" s="116"/>
      <c r="AH848" s="116"/>
      <c r="AI848" s="116"/>
      <c r="AJ848" s="116"/>
      <c r="AK848" s="116"/>
      <c r="AL848" s="116"/>
      <c r="AM848" s="116"/>
      <c r="AN848" s="116"/>
      <c r="AO848" s="116"/>
      <c r="AP848" s="116"/>
      <c r="AQ848" s="116"/>
      <c r="AR848" s="116"/>
      <c r="AS848" s="116"/>
      <c r="AT848" s="116"/>
      <c r="AU848" s="116"/>
      <c r="AV848" s="116"/>
      <c r="AW848" s="116"/>
      <c r="AX848" s="116"/>
      <c r="AY848" s="116"/>
      <c r="AZ848" s="116"/>
    </row>
    <row r="849" spans="1:52" ht="12" customHeight="1">
      <c r="A849" s="116"/>
      <c r="B849" s="116"/>
      <c r="C849" s="116"/>
      <c r="D849" s="116"/>
      <c r="E849" s="116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  <c r="AA849" s="116"/>
      <c r="AB849" s="116"/>
      <c r="AC849" s="116"/>
      <c r="AD849" s="116"/>
      <c r="AE849" s="168"/>
      <c r="AF849" s="168"/>
      <c r="AG849" s="116"/>
      <c r="AH849" s="116"/>
      <c r="AI849" s="116"/>
      <c r="AJ849" s="116"/>
      <c r="AK849" s="116"/>
      <c r="AL849" s="116"/>
      <c r="AM849" s="116"/>
      <c r="AN849" s="116"/>
      <c r="AO849" s="116"/>
      <c r="AP849" s="116"/>
      <c r="AQ849" s="116"/>
      <c r="AR849" s="116"/>
      <c r="AS849" s="116"/>
      <c r="AT849" s="116"/>
      <c r="AU849" s="116"/>
      <c r="AV849" s="116"/>
      <c r="AW849" s="116"/>
      <c r="AX849" s="116"/>
      <c r="AY849" s="116"/>
      <c r="AZ849" s="116"/>
    </row>
    <row r="850" spans="1:52" ht="12" customHeight="1">
      <c r="A850" s="116"/>
      <c r="B850" s="116"/>
      <c r="C850" s="116"/>
      <c r="D850" s="116"/>
      <c r="E850" s="116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  <c r="AA850" s="116"/>
      <c r="AB850" s="116"/>
      <c r="AC850" s="116"/>
      <c r="AD850" s="116"/>
      <c r="AE850" s="168"/>
      <c r="AF850" s="168"/>
      <c r="AG850" s="116"/>
      <c r="AH850" s="116"/>
      <c r="AI850" s="116"/>
      <c r="AJ850" s="116"/>
      <c r="AK850" s="116"/>
      <c r="AL850" s="116"/>
      <c r="AM850" s="116"/>
      <c r="AN850" s="116"/>
      <c r="AO850" s="116"/>
      <c r="AP850" s="116"/>
      <c r="AQ850" s="116"/>
      <c r="AR850" s="116"/>
      <c r="AS850" s="116"/>
      <c r="AT850" s="116"/>
      <c r="AU850" s="116"/>
      <c r="AV850" s="116"/>
      <c r="AW850" s="116"/>
      <c r="AX850" s="116"/>
      <c r="AY850" s="116"/>
      <c r="AZ850" s="116"/>
    </row>
    <row r="851" spans="1:52" ht="12" customHeight="1">
      <c r="A851" s="116"/>
      <c r="B851" s="116"/>
      <c r="C851" s="116"/>
      <c r="D851" s="116"/>
      <c r="E851" s="116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  <c r="Z851" s="116"/>
      <c r="AA851" s="116"/>
      <c r="AB851" s="116"/>
      <c r="AC851" s="116"/>
      <c r="AD851" s="116"/>
      <c r="AE851" s="168"/>
      <c r="AF851" s="168"/>
      <c r="AG851" s="116"/>
      <c r="AH851" s="116"/>
      <c r="AI851" s="116"/>
      <c r="AJ851" s="116"/>
      <c r="AK851" s="116"/>
      <c r="AL851" s="116"/>
      <c r="AM851" s="116"/>
      <c r="AN851" s="116"/>
      <c r="AO851" s="116"/>
      <c r="AP851" s="116"/>
      <c r="AQ851" s="116"/>
      <c r="AR851" s="116"/>
      <c r="AS851" s="116"/>
      <c r="AT851" s="116"/>
      <c r="AU851" s="116"/>
      <c r="AV851" s="116"/>
      <c r="AW851" s="116"/>
      <c r="AX851" s="116"/>
      <c r="AY851" s="116"/>
      <c r="AZ851" s="116"/>
    </row>
    <row r="852" spans="1:52" ht="12" customHeight="1">
      <c r="A852" s="116"/>
      <c r="B852" s="116"/>
      <c r="C852" s="116"/>
      <c r="D852" s="116"/>
      <c r="E852" s="116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  <c r="AA852" s="116"/>
      <c r="AB852" s="116"/>
      <c r="AC852" s="116"/>
      <c r="AD852" s="116"/>
      <c r="AE852" s="168"/>
      <c r="AF852" s="168"/>
      <c r="AG852" s="116"/>
      <c r="AH852" s="116"/>
      <c r="AI852" s="116"/>
      <c r="AJ852" s="116"/>
      <c r="AK852" s="116"/>
      <c r="AL852" s="116"/>
      <c r="AM852" s="116"/>
      <c r="AN852" s="116"/>
      <c r="AO852" s="116"/>
      <c r="AP852" s="116"/>
      <c r="AQ852" s="116"/>
      <c r="AR852" s="116"/>
      <c r="AS852" s="116"/>
      <c r="AT852" s="116"/>
      <c r="AU852" s="116"/>
      <c r="AV852" s="116"/>
      <c r="AW852" s="116"/>
      <c r="AX852" s="116"/>
      <c r="AY852" s="116"/>
      <c r="AZ852" s="116"/>
    </row>
    <row r="853" spans="1:52" ht="12" customHeight="1">
      <c r="A853" s="116"/>
      <c r="B853" s="116"/>
      <c r="C853" s="116"/>
      <c r="D853" s="116"/>
      <c r="E853" s="116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  <c r="AA853" s="116"/>
      <c r="AB853" s="116"/>
      <c r="AC853" s="116"/>
      <c r="AD853" s="116"/>
      <c r="AE853" s="168"/>
      <c r="AF853" s="168"/>
      <c r="AG853" s="116"/>
      <c r="AH853" s="116"/>
      <c r="AI853" s="116"/>
      <c r="AJ853" s="116"/>
      <c r="AK853" s="116"/>
      <c r="AL853" s="116"/>
      <c r="AM853" s="116"/>
      <c r="AN853" s="116"/>
      <c r="AO853" s="116"/>
      <c r="AP853" s="116"/>
      <c r="AQ853" s="116"/>
      <c r="AR853" s="116"/>
      <c r="AS853" s="116"/>
      <c r="AT853" s="116"/>
      <c r="AU853" s="116"/>
      <c r="AV853" s="116"/>
      <c r="AW853" s="116"/>
      <c r="AX853" s="116"/>
      <c r="AY853" s="116"/>
      <c r="AZ853" s="116"/>
    </row>
    <row r="854" spans="1:52" ht="12" customHeight="1">
      <c r="A854" s="116"/>
      <c r="B854" s="116"/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  <c r="AA854" s="116"/>
      <c r="AB854" s="116"/>
      <c r="AC854" s="116"/>
      <c r="AD854" s="116"/>
      <c r="AE854" s="168"/>
      <c r="AF854" s="168"/>
      <c r="AG854" s="116"/>
      <c r="AH854" s="116"/>
      <c r="AI854" s="116"/>
      <c r="AJ854" s="116"/>
      <c r="AK854" s="116"/>
      <c r="AL854" s="116"/>
      <c r="AM854" s="116"/>
      <c r="AN854" s="116"/>
      <c r="AO854" s="116"/>
      <c r="AP854" s="116"/>
      <c r="AQ854" s="116"/>
      <c r="AR854" s="116"/>
      <c r="AS854" s="116"/>
      <c r="AT854" s="116"/>
      <c r="AU854" s="116"/>
      <c r="AV854" s="116"/>
      <c r="AW854" s="116"/>
      <c r="AX854" s="116"/>
      <c r="AY854" s="116"/>
      <c r="AZ854" s="116"/>
    </row>
    <row r="855" spans="1:52" ht="12" customHeight="1">
      <c r="A855" s="116"/>
      <c r="B855" s="116"/>
      <c r="C855" s="116"/>
      <c r="D855" s="116"/>
      <c r="E855" s="116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  <c r="AA855" s="116"/>
      <c r="AB855" s="116"/>
      <c r="AC855" s="116"/>
      <c r="AD855" s="116"/>
      <c r="AE855" s="168"/>
      <c r="AF855" s="168"/>
      <c r="AG855" s="116"/>
      <c r="AH855" s="116"/>
      <c r="AI855" s="116"/>
      <c r="AJ855" s="116"/>
      <c r="AK855" s="116"/>
      <c r="AL855" s="116"/>
      <c r="AM855" s="116"/>
      <c r="AN855" s="116"/>
      <c r="AO855" s="116"/>
      <c r="AP855" s="116"/>
      <c r="AQ855" s="116"/>
      <c r="AR855" s="116"/>
      <c r="AS855" s="116"/>
      <c r="AT855" s="116"/>
      <c r="AU855" s="116"/>
      <c r="AV855" s="116"/>
      <c r="AW855" s="116"/>
      <c r="AX855" s="116"/>
      <c r="AY855" s="116"/>
      <c r="AZ855" s="116"/>
    </row>
    <row r="856" spans="1:52" ht="12" customHeight="1">
      <c r="A856" s="116"/>
      <c r="B856" s="116"/>
      <c r="C856" s="116"/>
      <c r="D856" s="116"/>
      <c r="E856" s="116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  <c r="AA856" s="116"/>
      <c r="AB856" s="116"/>
      <c r="AC856" s="116"/>
      <c r="AD856" s="116"/>
      <c r="AE856" s="168"/>
      <c r="AF856" s="168"/>
      <c r="AG856" s="116"/>
      <c r="AH856" s="116"/>
      <c r="AI856" s="116"/>
      <c r="AJ856" s="116"/>
      <c r="AK856" s="116"/>
      <c r="AL856" s="116"/>
      <c r="AM856" s="116"/>
      <c r="AN856" s="116"/>
      <c r="AO856" s="116"/>
      <c r="AP856" s="116"/>
      <c r="AQ856" s="116"/>
      <c r="AR856" s="116"/>
      <c r="AS856" s="116"/>
      <c r="AT856" s="116"/>
      <c r="AU856" s="116"/>
      <c r="AV856" s="116"/>
      <c r="AW856" s="116"/>
      <c r="AX856" s="116"/>
      <c r="AY856" s="116"/>
      <c r="AZ856" s="116"/>
    </row>
    <row r="857" spans="1:52" ht="12" customHeight="1">
      <c r="A857" s="116"/>
      <c r="B857" s="116"/>
      <c r="C857" s="116"/>
      <c r="D857" s="116"/>
      <c r="E857" s="116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  <c r="AA857" s="116"/>
      <c r="AB857" s="116"/>
      <c r="AC857" s="116"/>
      <c r="AD857" s="116"/>
      <c r="AE857" s="168"/>
      <c r="AF857" s="168"/>
      <c r="AG857" s="116"/>
      <c r="AH857" s="116"/>
      <c r="AI857" s="116"/>
      <c r="AJ857" s="116"/>
      <c r="AK857" s="116"/>
      <c r="AL857" s="116"/>
      <c r="AM857" s="116"/>
      <c r="AN857" s="116"/>
      <c r="AO857" s="116"/>
      <c r="AP857" s="116"/>
      <c r="AQ857" s="116"/>
      <c r="AR857" s="116"/>
      <c r="AS857" s="116"/>
      <c r="AT857" s="116"/>
      <c r="AU857" s="116"/>
      <c r="AV857" s="116"/>
      <c r="AW857" s="116"/>
      <c r="AX857" s="116"/>
      <c r="AY857" s="116"/>
      <c r="AZ857" s="116"/>
    </row>
    <row r="858" spans="1:52" ht="12" customHeight="1">
      <c r="A858" s="116"/>
      <c r="B858" s="116"/>
      <c r="C858" s="116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  <c r="AA858" s="116"/>
      <c r="AB858" s="116"/>
      <c r="AC858" s="116"/>
      <c r="AD858" s="116"/>
      <c r="AE858" s="168"/>
      <c r="AF858" s="168"/>
      <c r="AG858" s="116"/>
      <c r="AH858" s="116"/>
      <c r="AI858" s="116"/>
      <c r="AJ858" s="116"/>
      <c r="AK858" s="116"/>
      <c r="AL858" s="116"/>
      <c r="AM858" s="116"/>
      <c r="AN858" s="116"/>
      <c r="AO858" s="116"/>
      <c r="AP858" s="116"/>
      <c r="AQ858" s="116"/>
      <c r="AR858" s="116"/>
      <c r="AS858" s="116"/>
      <c r="AT858" s="116"/>
      <c r="AU858" s="116"/>
      <c r="AV858" s="116"/>
      <c r="AW858" s="116"/>
      <c r="AX858" s="116"/>
      <c r="AY858" s="116"/>
      <c r="AZ858" s="116"/>
    </row>
    <row r="859" spans="1:52" ht="12" customHeight="1">
      <c r="A859" s="116"/>
      <c r="B859" s="116"/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  <c r="AA859" s="116"/>
      <c r="AB859" s="116"/>
      <c r="AC859" s="116"/>
      <c r="AD859" s="116"/>
      <c r="AE859" s="168"/>
      <c r="AF859" s="168"/>
      <c r="AG859" s="116"/>
      <c r="AH859" s="116"/>
      <c r="AI859" s="116"/>
      <c r="AJ859" s="116"/>
      <c r="AK859" s="116"/>
      <c r="AL859" s="116"/>
      <c r="AM859" s="116"/>
      <c r="AN859" s="116"/>
      <c r="AO859" s="116"/>
      <c r="AP859" s="116"/>
      <c r="AQ859" s="116"/>
      <c r="AR859" s="116"/>
      <c r="AS859" s="116"/>
      <c r="AT859" s="116"/>
      <c r="AU859" s="116"/>
      <c r="AV859" s="116"/>
      <c r="AW859" s="116"/>
      <c r="AX859" s="116"/>
      <c r="AY859" s="116"/>
      <c r="AZ859" s="116"/>
    </row>
    <row r="860" spans="1:52" ht="12" customHeight="1">
      <c r="A860" s="116"/>
      <c r="B860" s="116"/>
      <c r="C860" s="116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  <c r="Z860" s="116"/>
      <c r="AA860" s="116"/>
      <c r="AB860" s="116"/>
      <c r="AC860" s="116"/>
      <c r="AD860" s="116"/>
      <c r="AE860" s="168"/>
      <c r="AF860" s="168"/>
      <c r="AG860" s="116"/>
      <c r="AH860" s="116"/>
      <c r="AI860" s="116"/>
      <c r="AJ860" s="116"/>
      <c r="AK860" s="116"/>
      <c r="AL860" s="116"/>
      <c r="AM860" s="116"/>
      <c r="AN860" s="116"/>
      <c r="AO860" s="116"/>
      <c r="AP860" s="116"/>
      <c r="AQ860" s="116"/>
      <c r="AR860" s="116"/>
      <c r="AS860" s="116"/>
      <c r="AT860" s="116"/>
      <c r="AU860" s="116"/>
      <c r="AV860" s="116"/>
      <c r="AW860" s="116"/>
      <c r="AX860" s="116"/>
      <c r="AY860" s="116"/>
      <c r="AZ860" s="116"/>
    </row>
    <row r="861" spans="1:52" ht="12" customHeight="1">
      <c r="A861" s="116"/>
      <c r="B861" s="116"/>
      <c r="C861" s="116"/>
      <c r="D861" s="116"/>
      <c r="E861" s="116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  <c r="Z861" s="116"/>
      <c r="AA861" s="116"/>
      <c r="AB861" s="116"/>
      <c r="AC861" s="116"/>
      <c r="AD861" s="116"/>
      <c r="AE861" s="168"/>
      <c r="AF861" s="168"/>
      <c r="AG861" s="116"/>
      <c r="AH861" s="116"/>
      <c r="AI861" s="116"/>
      <c r="AJ861" s="116"/>
      <c r="AK861" s="116"/>
      <c r="AL861" s="116"/>
      <c r="AM861" s="116"/>
      <c r="AN861" s="116"/>
      <c r="AO861" s="116"/>
      <c r="AP861" s="116"/>
      <c r="AQ861" s="116"/>
      <c r="AR861" s="116"/>
      <c r="AS861" s="116"/>
      <c r="AT861" s="116"/>
      <c r="AU861" s="116"/>
      <c r="AV861" s="116"/>
      <c r="AW861" s="116"/>
      <c r="AX861" s="116"/>
      <c r="AY861" s="116"/>
      <c r="AZ861" s="116"/>
    </row>
    <row r="862" spans="1:52" ht="12" customHeight="1">
      <c r="A862" s="116"/>
      <c r="B862" s="116"/>
      <c r="C862" s="116"/>
      <c r="D862" s="116"/>
      <c r="E862" s="116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  <c r="Z862" s="116"/>
      <c r="AA862" s="116"/>
      <c r="AB862" s="116"/>
      <c r="AC862" s="116"/>
      <c r="AD862" s="116"/>
      <c r="AE862" s="168"/>
      <c r="AF862" s="168"/>
      <c r="AG862" s="116"/>
      <c r="AH862" s="116"/>
      <c r="AI862" s="116"/>
      <c r="AJ862" s="116"/>
      <c r="AK862" s="116"/>
      <c r="AL862" s="116"/>
      <c r="AM862" s="116"/>
      <c r="AN862" s="116"/>
      <c r="AO862" s="116"/>
      <c r="AP862" s="116"/>
      <c r="AQ862" s="116"/>
      <c r="AR862" s="116"/>
      <c r="AS862" s="116"/>
      <c r="AT862" s="116"/>
      <c r="AU862" s="116"/>
      <c r="AV862" s="116"/>
      <c r="AW862" s="116"/>
      <c r="AX862" s="116"/>
      <c r="AY862" s="116"/>
      <c r="AZ862" s="116"/>
    </row>
    <row r="863" spans="1:52" ht="12" customHeight="1">
      <c r="A863" s="116"/>
      <c r="B863" s="116"/>
      <c r="C863" s="116"/>
      <c r="D863" s="116"/>
      <c r="E863" s="116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  <c r="Z863" s="116"/>
      <c r="AA863" s="116"/>
      <c r="AB863" s="116"/>
      <c r="AC863" s="116"/>
      <c r="AD863" s="116"/>
      <c r="AE863" s="168"/>
      <c r="AF863" s="168"/>
      <c r="AG863" s="116"/>
      <c r="AH863" s="116"/>
      <c r="AI863" s="116"/>
      <c r="AJ863" s="116"/>
      <c r="AK863" s="116"/>
      <c r="AL863" s="116"/>
      <c r="AM863" s="116"/>
      <c r="AN863" s="116"/>
      <c r="AO863" s="116"/>
      <c r="AP863" s="116"/>
      <c r="AQ863" s="116"/>
      <c r="AR863" s="116"/>
      <c r="AS863" s="116"/>
      <c r="AT863" s="116"/>
      <c r="AU863" s="116"/>
      <c r="AV863" s="116"/>
      <c r="AW863" s="116"/>
      <c r="AX863" s="116"/>
      <c r="AY863" s="116"/>
      <c r="AZ863" s="116"/>
    </row>
    <row r="864" spans="1:52" ht="12" customHeight="1">
      <c r="A864" s="116"/>
      <c r="B864" s="116"/>
      <c r="C864" s="116"/>
      <c r="D864" s="116"/>
      <c r="E864" s="116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  <c r="AA864" s="116"/>
      <c r="AB864" s="116"/>
      <c r="AC864" s="116"/>
      <c r="AD864" s="116"/>
      <c r="AE864" s="168"/>
      <c r="AF864" s="168"/>
      <c r="AG864" s="116"/>
      <c r="AH864" s="116"/>
      <c r="AI864" s="116"/>
      <c r="AJ864" s="116"/>
      <c r="AK864" s="116"/>
      <c r="AL864" s="116"/>
      <c r="AM864" s="116"/>
      <c r="AN864" s="116"/>
      <c r="AO864" s="116"/>
      <c r="AP864" s="116"/>
      <c r="AQ864" s="116"/>
      <c r="AR864" s="116"/>
      <c r="AS864" s="116"/>
      <c r="AT864" s="116"/>
      <c r="AU864" s="116"/>
      <c r="AV864" s="116"/>
      <c r="AW864" s="116"/>
      <c r="AX864" s="116"/>
      <c r="AY864" s="116"/>
      <c r="AZ864" s="116"/>
    </row>
    <row r="865" spans="1:52" ht="12" customHeight="1">
      <c r="A865" s="116"/>
      <c r="B865" s="116"/>
      <c r="C865" s="116"/>
      <c r="D865" s="116"/>
      <c r="E865" s="116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  <c r="AA865" s="116"/>
      <c r="AB865" s="116"/>
      <c r="AC865" s="116"/>
      <c r="AD865" s="116"/>
      <c r="AE865" s="168"/>
      <c r="AF865" s="168"/>
      <c r="AG865" s="116"/>
      <c r="AH865" s="116"/>
      <c r="AI865" s="116"/>
      <c r="AJ865" s="116"/>
      <c r="AK865" s="116"/>
      <c r="AL865" s="116"/>
      <c r="AM865" s="116"/>
      <c r="AN865" s="116"/>
      <c r="AO865" s="116"/>
      <c r="AP865" s="116"/>
      <c r="AQ865" s="116"/>
      <c r="AR865" s="116"/>
      <c r="AS865" s="116"/>
      <c r="AT865" s="116"/>
      <c r="AU865" s="116"/>
      <c r="AV865" s="116"/>
      <c r="AW865" s="116"/>
      <c r="AX865" s="116"/>
      <c r="AY865" s="116"/>
      <c r="AZ865" s="116"/>
    </row>
    <row r="866" spans="1:52" ht="12" customHeight="1">
      <c r="A866" s="116"/>
      <c r="B866" s="116"/>
      <c r="C866" s="116"/>
      <c r="D866" s="116"/>
      <c r="E866" s="116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  <c r="AA866" s="116"/>
      <c r="AB866" s="116"/>
      <c r="AC866" s="116"/>
      <c r="AD866" s="116"/>
      <c r="AE866" s="168"/>
      <c r="AF866" s="168"/>
      <c r="AG866" s="116"/>
      <c r="AH866" s="116"/>
      <c r="AI866" s="116"/>
      <c r="AJ866" s="116"/>
      <c r="AK866" s="116"/>
      <c r="AL866" s="116"/>
      <c r="AM866" s="116"/>
      <c r="AN866" s="116"/>
      <c r="AO866" s="116"/>
      <c r="AP866" s="116"/>
      <c r="AQ866" s="116"/>
      <c r="AR866" s="116"/>
      <c r="AS866" s="116"/>
      <c r="AT866" s="116"/>
      <c r="AU866" s="116"/>
      <c r="AV866" s="116"/>
      <c r="AW866" s="116"/>
      <c r="AX866" s="116"/>
      <c r="AY866" s="116"/>
      <c r="AZ866" s="116"/>
    </row>
    <row r="867" spans="1:52" ht="12" customHeight="1">
      <c r="A867" s="116"/>
      <c r="B867" s="116"/>
      <c r="C867" s="116"/>
      <c r="D867" s="116"/>
      <c r="E867" s="116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  <c r="AA867" s="116"/>
      <c r="AB867" s="116"/>
      <c r="AC867" s="116"/>
      <c r="AD867" s="116"/>
      <c r="AE867" s="168"/>
      <c r="AF867" s="168"/>
      <c r="AG867" s="116"/>
      <c r="AH867" s="116"/>
      <c r="AI867" s="116"/>
      <c r="AJ867" s="116"/>
      <c r="AK867" s="116"/>
      <c r="AL867" s="116"/>
      <c r="AM867" s="116"/>
      <c r="AN867" s="116"/>
      <c r="AO867" s="116"/>
      <c r="AP867" s="116"/>
      <c r="AQ867" s="116"/>
      <c r="AR867" s="116"/>
      <c r="AS867" s="116"/>
      <c r="AT867" s="116"/>
      <c r="AU867" s="116"/>
      <c r="AV867" s="116"/>
      <c r="AW867" s="116"/>
      <c r="AX867" s="116"/>
      <c r="AY867" s="116"/>
      <c r="AZ867" s="116"/>
    </row>
    <row r="868" spans="1:52" ht="12" customHeight="1">
      <c r="A868" s="116"/>
      <c r="B868" s="116"/>
      <c r="C868" s="116"/>
      <c r="D868" s="116"/>
      <c r="E868" s="116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  <c r="AA868" s="116"/>
      <c r="AB868" s="116"/>
      <c r="AC868" s="116"/>
      <c r="AD868" s="116"/>
      <c r="AE868" s="168"/>
      <c r="AF868" s="168"/>
      <c r="AG868" s="116"/>
      <c r="AH868" s="116"/>
      <c r="AI868" s="116"/>
      <c r="AJ868" s="116"/>
      <c r="AK868" s="116"/>
      <c r="AL868" s="116"/>
      <c r="AM868" s="116"/>
      <c r="AN868" s="116"/>
      <c r="AO868" s="116"/>
      <c r="AP868" s="116"/>
      <c r="AQ868" s="116"/>
      <c r="AR868" s="116"/>
      <c r="AS868" s="116"/>
      <c r="AT868" s="116"/>
      <c r="AU868" s="116"/>
      <c r="AV868" s="116"/>
      <c r="AW868" s="116"/>
      <c r="AX868" s="116"/>
      <c r="AY868" s="116"/>
      <c r="AZ868" s="116"/>
    </row>
    <row r="869" spans="1:52" ht="12" customHeight="1">
      <c r="A869" s="116"/>
      <c r="B869" s="116"/>
      <c r="C869" s="116"/>
      <c r="D869" s="116"/>
      <c r="E869" s="116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  <c r="AA869" s="116"/>
      <c r="AB869" s="116"/>
      <c r="AC869" s="116"/>
      <c r="AD869" s="116"/>
      <c r="AE869" s="168"/>
      <c r="AF869" s="168"/>
      <c r="AG869" s="116"/>
      <c r="AH869" s="116"/>
      <c r="AI869" s="116"/>
      <c r="AJ869" s="116"/>
      <c r="AK869" s="116"/>
      <c r="AL869" s="116"/>
      <c r="AM869" s="116"/>
      <c r="AN869" s="116"/>
      <c r="AO869" s="116"/>
      <c r="AP869" s="116"/>
      <c r="AQ869" s="116"/>
      <c r="AR869" s="116"/>
      <c r="AS869" s="116"/>
      <c r="AT869" s="116"/>
      <c r="AU869" s="116"/>
      <c r="AV869" s="116"/>
      <c r="AW869" s="116"/>
      <c r="AX869" s="116"/>
      <c r="AY869" s="116"/>
      <c r="AZ869" s="116"/>
    </row>
    <row r="870" spans="1:52" ht="12" customHeight="1">
      <c r="A870" s="116"/>
      <c r="B870" s="116"/>
      <c r="C870" s="116"/>
      <c r="D870" s="116"/>
      <c r="E870" s="116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  <c r="AA870" s="116"/>
      <c r="AB870" s="116"/>
      <c r="AC870" s="116"/>
      <c r="AD870" s="116"/>
      <c r="AE870" s="168"/>
      <c r="AF870" s="168"/>
      <c r="AG870" s="116"/>
      <c r="AH870" s="116"/>
      <c r="AI870" s="116"/>
      <c r="AJ870" s="116"/>
      <c r="AK870" s="116"/>
      <c r="AL870" s="116"/>
      <c r="AM870" s="116"/>
      <c r="AN870" s="116"/>
      <c r="AO870" s="116"/>
      <c r="AP870" s="116"/>
      <c r="AQ870" s="116"/>
      <c r="AR870" s="116"/>
      <c r="AS870" s="116"/>
      <c r="AT870" s="116"/>
      <c r="AU870" s="116"/>
      <c r="AV870" s="116"/>
      <c r="AW870" s="116"/>
      <c r="AX870" s="116"/>
      <c r="AY870" s="116"/>
      <c r="AZ870" s="116"/>
    </row>
    <row r="871" spans="1:52" ht="12" customHeight="1">
      <c r="A871" s="116"/>
      <c r="B871" s="116"/>
      <c r="C871" s="116"/>
      <c r="D871" s="116"/>
      <c r="E871" s="116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  <c r="Z871" s="116"/>
      <c r="AA871" s="116"/>
      <c r="AB871" s="116"/>
      <c r="AC871" s="116"/>
      <c r="AD871" s="116"/>
      <c r="AE871" s="168"/>
      <c r="AF871" s="168"/>
      <c r="AG871" s="116"/>
      <c r="AH871" s="116"/>
      <c r="AI871" s="116"/>
      <c r="AJ871" s="116"/>
      <c r="AK871" s="116"/>
      <c r="AL871" s="116"/>
      <c r="AM871" s="116"/>
      <c r="AN871" s="116"/>
      <c r="AO871" s="116"/>
      <c r="AP871" s="116"/>
      <c r="AQ871" s="116"/>
      <c r="AR871" s="116"/>
      <c r="AS871" s="116"/>
      <c r="AT871" s="116"/>
      <c r="AU871" s="116"/>
      <c r="AV871" s="116"/>
      <c r="AW871" s="116"/>
      <c r="AX871" s="116"/>
      <c r="AY871" s="116"/>
      <c r="AZ871" s="116"/>
    </row>
    <row r="872" spans="1:52" ht="12" customHeight="1">
      <c r="A872" s="116"/>
      <c r="B872" s="116"/>
      <c r="C872" s="116"/>
      <c r="D872" s="116"/>
      <c r="E872" s="116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  <c r="Z872" s="116"/>
      <c r="AA872" s="116"/>
      <c r="AB872" s="116"/>
      <c r="AC872" s="116"/>
      <c r="AD872" s="116"/>
      <c r="AE872" s="168"/>
      <c r="AF872" s="168"/>
      <c r="AG872" s="116"/>
      <c r="AH872" s="116"/>
      <c r="AI872" s="116"/>
      <c r="AJ872" s="116"/>
      <c r="AK872" s="116"/>
      <c r="AL872" s="116"/>
      <c r="AM872" s="116"/>
      <c r="AN872" s="116"/>
      <c r="AO872" s="116"/>
      <c r="AP872" s="116"/>
      <c r="AQ872" s="116"/>
      <c r="AR872" s="116"/>
      <c r="AS872" s="116"/>
      <c r="AT872" s="116"/>
      <c r="AU872" s="116"/>
      <c r="AV872" s="116"/>
      <c r="AW872" s="116"/>
      <c r="AX872" s="116"/>
      <c r="AY872" s="116"/>
      <c r="AZ872" s="116"/>
    </row>
    <row r="873" spans="1:52" ht="12" customHeight="1">
      <c r="A873" s="116"/>
      <c r="B873" s="116"/>
      <c r="C873" s="116"/>
      <c r="D873" s="116"/>
      <c r="E873" s="116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  <c r="Z873" s="116"/>
      <c r="AA873" s="116"/>
      <c r="AB873" s="116"/>
      <c r="AC873" s="116"/>
      <c r="AD873" s="116"/>
      <c r="AE873" s="168"/>
      <c r="AF873" s="168"/>
      <c r="AG873" s="116"/>
      <c r="AH873" s="116"/>
      <c r="AI873" s="116"/>
      <c r="AJ873" s="116"/>
      <c r="AK873" s="116"/>
      <c r="AL873" s="116"/>
      <c r="AM873" s="116"/>
      <c r="AN873" s="116"/>
      <c r="AO873" s="116"/>
      <c r="AP873" s="116"/>
      <c r="AQ873" s="116"/>
      <c r="AR873" s="116"/>
      <c r="AS873" s="116"/>
      <c r="AT873" s="116"/>
      <c r="AU873" s="116"/>
      <c r="AV873" s="116"/>
      <c r="AW873" s="116"/>
      <c r="AX873" s="116"/>
      <c r="AY873" s="116"/>
      <c r="AZ873" s="116"/>
    </row>
    <row r="874" spans="1:52" ht="12" customHeight="1">
      <c r="A874" s="116"/>
      <c r="B874" s="116"/>
      <c r="C874" s="116"/>
      <c r="D874" s="116"/>
      <c r="E874" s="116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  <c r="Z874" s="116"/>
      <c r="AA874" s="116"/>
      <c r="AB874" s="116"/>
      <c r="AC874" s="116"/>
      <c r="AD874" s="116"/>
      <c r="AE874" s="168"/>
      <c r="AF874" s="168"/>
      <c r="AG874" s="116"/>
      <c r="AH874" s="116"/>
      <c r="AI874" s="116"/>
      <c r="AJ874" s="116"/>
      <c r="AK874" s="116"/>
      <c r="AL874" s="116"/>
      <c r="AM874" s="116"/>
      <c r="AN874" s="116"/>
      <c r="AO874" s="116"/>
      <c r="AP874" s="116"/>
      <c r="AQ874" s="116"/>
      <c r="AR874" s="116"/>
      <c r="AS874" s="116"/>
      <c r="AT874" s="116"/>
      <c r="AU874" s="116"/>
      <c r="AV874" s="116"/>
      <c r="AW874" s="116"/>
      <c r="AX874" s="116"/>
      <c r="AY874" s="116"/>
      <c r="AZ874" s="116"/>
    </row>
    <row r="875" spans="1:52" ht="12" customHeight="1">
      <c r="A875" s="116"/>
      <c r="B875" s="116"/>
      <c r="C875" s="116"/>
      <c r="D875" s="116"/>
      <c r="E875" s="116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  <c r="Z875" s="116"/>
      <c r="AA875" s="116"/>
      <c r="AB875" s="116"/>
      <c r="AC875" s="116"/>
      <c r="AD875" s="116"/>
      <c r="AE875" s="168"/>
      <c r="AF875" s="168"/>
      <c r="AG875" s="116"/>
      <c r="AH875" s="116"/>
      <c r="AI875" s="116"/>
      <c r="AJ875" s="116"/>
      <c r="AK875" s="116"/>
      <c r="AL875" s="116"/>
      <c r="AM875" s="116"/>
      <c r="AN875" s="116"/>
      <c r="AO875" s="116"/>
      <c r="AP875" s="116"/>
      <c r="AQ875" s="116"/>
      <c r="AR875" s="116"/>
      <c r="AS875" s="116"/>
      <c r="AT875" s="116"/>
      <c r="AU875" s="116"/>
      <c r="AV875" s="116"/>
      <c r="AW875" s="116"/>
      <c r="AX875" s="116"/>
      <c r="AY875" s="116"/>
      <c r="AZ875" s="116"/>
    </row>
    <row r="876" spans="1:52" ht="12" customHeight="1">
      <c r="A876" s="116"/>
      <c r="B876" s="116"/>
      <c r="C876" s="116"/>
      <c r="D876" s="116"/>
      <c r="E876" s="116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  <c r="Z876" s="116"/>
      <c r="AA876" s="116"/>
      <c r="AB876" s="116"/>
      <c r="AC876" s="116"/>
      <c r="AD876" s="116"/>
      <c r="AE876" s="168"/>
      <c r="AF876" s="168"/>
      <c r="AG876" s="116"/>
      <c r="AH876" s="116"/>
      <c r="AI876" s="116"/>
      <c r="AJ876" s="116"/>
      <c r="AK876" s="116"/>
      <c r="AL876" s="116"/>
      <c r="AM876" s="116"/>
      <c r="AN876" s="116"/>
      <c r="AO876" s="116"/>
      <c r="AP876" s="116"/>
      <c r="AQ876" s="116"/>
      <c r="AR876" s="116"/>
      <c r="AS876" s="116"/>
      <c r="AT876" s="116"/>
      <c r="AU876" s="116"/>
      <c r="AV876" s="116"/>
      <c r="AW876" s="116"/>
      <c r="AX876" s="116"/>
      <c r="AY876" s="116"/>
      <c r="AZ876" s="116"/>
    </row>
    <row r="877" spans="1:52" ht="12" customHeight="1">
      <c r="A877" s="116"/>
      <c r="B877" s="116"/>
      <c r="C877" s="116"/>
      <c r="D877" s="116"/>
      <c r="E877" s="116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  <c r="AA877" s="116"/>
      <c r="AB877" s="116"/>
      <c r="AC877" s="116"/>
      <c r="AD877" s="116"/>
      <c r="AE877" s="168"/>
      <c r="AF877" s="168"/>
      <c r="AG877" s="116"/>
      <c r="AH877" s="116"/>
      <c r="AI877" s="116"/>
      <c r="AJ877" s="116"/>
      <c r="AK877" s="116"/>
      <c r="AL877" s="116"/>
      <c r="AM877" s="116"/>
      <c r="AN877" s="116"/>
      <c r="AO877" s="116"/>
      <c r="AP877" s="116"/>
      <c r="AQ877" s="116"/>
      <c r="AR877" s="116"/>
      <c r="AS877" s="116"/>
      <c r="AT877" s="116"/>
      <c r="AU877" s="116"/>
      <c r="AV877" s="116"/>
      <c r="AW877" s="116"/>
      <c r="AX877" s="116"/>
      <c r="AY877" s="116"/>
      <c r="AZ877" s="116"/>
    </row>
    <row r="878" spans="1:52" ht="12" customHeight="1">
      <c r="A878" s="116"/>
      <c r="B878" s="116"/>
      <c r="C878" s="116"/>
      <c r="D878" s="116"/>
      <c r="E878" s="116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  <c r="AA878" s="116"/>
      <c r="AB878" s="116"/>
      <c r="AC878" s="116"/>
      <c r="AD878" s="116"/>
      <c r="AE878" s="168"/>
      <c r="AF878" s="168"/>
      <c r="AG878" s="116"/>
      <c r="AH878" s="116"/>
      <c r="AI878" s="116"/>
      <c r="AJ878" s="116"/>
      <c r="AK878" s="116"/>
      <c r="AL878" s="116"/>
      <c r="AM878" s="116"/>
      <c r="AN878" s="116"/>
      <c r="AO878" s="116"/>
      <c r="AP878" s="116"/>
      <c r="AQ878" s="116"/>
      <c r="AR878" s="116"/>
      <c r="AS878" s="116"/>
      <c r="AT878" s="116"/>
      <c r="AU878" s="116"/>
      <c r="AV878" s="116"/>
      <c r="AW878" s="116"/>
      <c r="AX878" s="116"/>
      <c r="AY878" s="116"/>
      <c r="AZ878" s="116"/>
    </row>
    <row r="879" spans="1:52" ht="12" customHeight="1">
      <c r="A879" s="116"/>
      <c r="B879" s="116"/>
      <c r="C879" s="116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  <c r="AA879" s="116"/>
      <c r="AB879" s="116"/>
      <c r="AC879" s="116"/>
      <c r="AD879" s="116"/>
      <c r="AE879" s="168"/>
      <c r="AF879" s="168"/>
      <c r="AG879" s="116"/>
      <c r="AH879" s="116"/>
      <c r="AI879" s="116"/>
      <c r="AJ879" s="116"/>
      <c r="AK879" s="116"/>
      <c r="AL879" s="116"/>
      <c r="AM879" s="116"/>
      <c r="AN879" s="116"/>
      <c r="AO879" s="116"/>
      <c r="AP879" s="116"/>
      <c r="AQ879" s="116"/>
      <c r="AR879" s="116"/>
      <c r="AS879" s="116"/>
      <c r="AT879" s="116"/>
      <c r="AU879" s="116"/>
      <c r="AV879" s="116"/>
      <c r="AW879" s="116"/>
      <c r="AX879" s="116"/>
      <c r="AY879" s="116"/>
      <c r="AZ879" s="116"/>
    </row>
    <row r="880" spans="1:52" ht="12" customHeight="1">
      <c r="A880" s="116"/>
      <c r="B880" s="116"/>
      <c r="C880" s="116"/>
      <c r="D880" s="116"/>
      <c r="E880" s="116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  <c r="AA880" s="116"/>
      <c r="AB880" s="116"/>
      <c r="AC880" s="116"/>
      <c r="AD880" s="116"/>
      <c r="AE880" s="168"/>
      <c r="AF880" s="168"/>
      <c r="AG880" s="116"/>
      <c r="AH880" s="116"/>
      <c r="AI880" s="116"/>
      <c r="AJ880" s="116"/>
      <c r="AK880" s="116"/>
      <c r="AL880" s="116"/>
      <c r="AM880" s="116"/>
      <c r="AN880" s="116"/>
      <c r="AO880" s="116"/>
      <c r="AP880" s="116"/>
      <c r="AQ880" s="116"/>
      <c r="AR880" s="116"/>
      <c r="AS880" s="116"/>
      <c r="AT880" s="116"/>
      <c r="AU880" s="116"/>
      <c r="AV880" s="116"/>
      <c r="AW880" s="116"/>
      <c r="AX880" s="116"/>
      <c r="AY880" s="116"/>
      <c r="AZ880" s="116"/>
    </row>
    <row r="881" spans="1:52" ht="12" customHeight="1">
      <c r="A881" s="116"/>
      <c r="B881" s="116"/>
      <c r="C881" s="116"/>
      <c r="D881" s="116"/>
      <c r="E881" s="116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  <c r="AA881" s="116"/>
      <c r="AB881" s="116"/>
      <c r="AC881" s="116"/>
      <c r="AD881" s="116"/>
      <c r="AE881" s="168"/>
      <c r="AF881" s="168"/>
      <c r="AG881" s="116"/>
      <c r="AH881" s="116"/>
      <c r="AI881" s="116"/>
      <c r="AJ881" s="116"/>
      <c r="AK881" s="116"/>
      <c r="AL881" s="116"/>
      <c r="AM881" s="116"/>
      <c r="AN881" s="116"/>
      <c r="AO881" s="116"/>
      <c r="AP881" s="116"/>
      <c r="AQ881" s="116"/>
      <c r="AR881" s="116"/>
      <c r="AS881" s="116"/>
      <c r="AT881" s="116"/>
      <c r="AU881" s="116"/>
      <c r="AV881" s="116"/>
      <c r="AW881" s="116"/>
      <c r="AX881" s="116"/>
      <c r="AY881" s="116"/>
      <c r="AZ881" s="116"/>
    </row>
    <row r="882" spans="1:52" ht="12" customHeight="1">
      <c r="A882" s="116"/>
      <c r="B882" s="116"/>
      <c r="C882" s="116"/>
      <c r="D882" s="116"/>
      <c r="E882" s="116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  <c r="AA882" s="116"/>
      <c r="AB882" s="116"/>
      <c r="AC882" s="116"/>
      <c r="AD882" s="116"/>
      <c r="AE882" s="168"/>
      <c r="AF882" s="168"/>
      <c r="AG882" s="116"/>
      <c r="AH882" s="116"/>
      <c r="AI882" s="116"/>
      <c r="AJ882" s="116"/>
      <c r="AK882" s="116"/>
      <c r="AL882" s="116"/>
      <c r="AM882" s="116"/>
      <c r="AN882" s="116"/>
      <c r="AO882" s="116"/>
      <c r="AP882" s="116"/>
      <c r="AQ882" s="116"/>
      <c r="AR882" s="116"/>
      <c r="AS882" s="116"/>
      <c r="AT882" s="116"/>
      <c r="AU882" s="116"/>
      <c r="AV882" s="116"/>
      <c r="AW882" s="116"/>
      <c r="AX882" s="116"/>
      <c r="AY882" s="116"/>
      <c r="AZ882" s="116"/>
    </row>
    <row r="883" spans="1:52" ht="12" customHeight="1">
      <c r="A883" s="116"/>
      <c r="B883" s="116"/>
      <c r="C883" s="116"/>
      <c r="D883" s="116"/>
      <c r="E883" s="116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  <c r="AA883" s="116"/>
      <c r="AB883" s="116"/>
      <c r="AC883" s="116"/>
      <c r="AD883" s="116"/>
      <c r="AE883" s="168"/>
      <c r="AF883" s="168"/>
      <c r="AG883" s="116"/>
      <c r="AH883" s="116"/>
      <c r="AI883" s="116"/>
      <c r="AJ883" s="116"/>
      <c r="AK883" s="116"/>
      <c r="AL883" s="116"/>
      <c r="AM883" s="116"/>
      <c r="AN883" s="116"/>
      <c r="AO883" s="116"/>
      <c r="AP883" s="116"/>
      <c r="AQ883" s="116"/>
      <c r="AR883" s="116"/>
      <c r="AS883" s="116"/>
      <c r="AT883" s="116"/>
      <c r="AU883" s="116"/>
      <c r="AV883" s="116"/>
      <c r="AW883" s="116"/>
      <c r="AX883" s="116"/>
      <c r="AY883" s="116"/>
      <c r="AZ883" s="116"/>
    </row>
    <row r="884" spans="1:52" ht="12" customHeight="1">
      <c r="A884" s="116"/>
      <c r="B884" s="116"/>
      <c r="C884" s="116"/>
      <c r="D884" s="116"/>
      <c r="E884" s="116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  <c r="AA884" s="116"/>
      <c r="AB884" s="116"/>
      <c r="AC884" s="116"/>
      <c r="AD884" s="116"/>
      <c r="AE884" s="168"/>
      <c r="AF884" s="168"/>
      <c r="AG884" s="116"/>
      <c r="AH884" s="116"/>
      <c r="AI884" s="116"/>
      <c r="AJ884" s="116"/>
      <c r="AK884" s="116"/>
      <c r="AL884" s="116"/>
      <c r="AM884" s="116"/>
      <c r="AN884" s="116"/>
      <c r="AO884" s="116"/>
      <c r="AP884" s="116"/>
      <c r="AQ884" s="116"/>
      <c r="AR884" s="116"/>
      <c r="AS884" s="116"/>
      <c r="AT884" s="116"/>
      <c r="AU884" s="116"/>
      <c r="AV884" s="116"/>
      <c r="AW884" s="116"/>
      <c r="AX884" s="116"/>
      <c r="AY884" s="116"/>
      <c r="AZ884" s="116"/>
    </row>
    <row r="885" spans="1:52" ht="12" customHeight="1">
      <c r="A885" s="116"/>
      <c r="B885" s="116"/>
      <c r="C885" s="116"/>
      <c r="D885" s="116"/>
      <c r="E885" s="116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  <c r="AA885" s="116"/>
      <c r="AB885" s="116"/>
      <c r="AC885" s="116"/>
      <c r="AD885" s="116"/>
      <c r="AE885" s="168"/>
      <c r="AF885" s="168"/>
      <c r="AG885" s="116"/>
      <c r="AH885" s="116"/>
      <c r="AI885" s="116"/>
      <c r="AJ885" s="116"/>
      <c r="AK885" s="116"/>
      <c r="AL885" s="116"/>
      <c r="AM885" s="116"/>
      <c r="AN885" s="116"/>
      <c r="AO885" s="116"/>
      <c r="AP885" s="116"/>
      <c r="AQ885" s="116"/>
      <c r="AR885" s="116"/>
      <c r="AS885" s="116"/>
      <c r="AT885" s="116"/>
      <c r="AU885" s="116"/>
      <c r="AV885" s="116"/>
      <c r="AW885" s="116"/>
      <c r="AX885" s="116"/>
      <c r="AY885" s="116"/>
      <c r="AZ885" s="116"/>
    </row>
    <row r="886" spans="1:52" ht="12" customHeight="1">
      <c r="A886" s="116"/>
      <c r="B886" s="116"/>
      <c r="C886" s="116"/>
      <c r="D886" s="116"/>
      <c r="E886" s="116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  <c r="AA886" s="116"/>
      <c r="AB886" s="116"/>
      <c r="AC886" s="116"/>
      <c r="AD886" s="116"/>
      <c r="AE886" s="168"/>
      <c r="AF886" s="168"/>
      <c r="AG886" s="116"/>
      <c r="AH886" s="116"/>
      <c r="AI886" s="116"/>
      <c r="AJ886" s="116"/>
      <c r="AK886" s="116"/>
      <c r="AL886" s="116"/>
      <c r="AM886" s="116"/>
      <c r="AN886" s="116"/>
      <c r="AO886" s="116"/>
      <c r="AP886" s="116"/>
      <c r="AQ886" s="116"/>
      <c r="AR886" s="116"/>
      <c r="AS886" s="116"/>
      <c r="AT886" s="116"/>
      <c r="AU886" s="116"/>
      <c r="AV886" s="116"/>
      <c r="AW886" s="116"/>
      <c r="AX886" s="116"/>
      <c r="AY886" s="116"/>
      <c r="AZ886" s="116"/>
    </row>
    <row r="887" spans="1:52" ht="12" customHeight="1">
      <c r="A887" s="116"/>
      <c r="B887" s="116"/>
      <c r="C887" s="116"/>
      <c r="D887" s="116"/>
      <c r="E887" s="116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  <c r="AA887" s="116"/>
      <c r="AB887" s="116"/>
      <c r="AC887" s="116"/>
      <c r="AD887" s="116"/>
      <c r="AE887" s="168"/>
      <c r="AF887" s="168"/>
      <c r="AG887" s="116"/>
      <c r="AH887" s="116"/>
      <c r="AI887" s="116"/>
      <c r="AJ887" s="116"/>
      <c r="AK887" s="116"/>
      <c r="AL887" s="116"/>
      <c r="AM887" s="116"/>
      <c r="AN887" s="116"/>
      <c r="AO887" s="116"/>
      <c r="AP887" s="116"/>
      <c r="AQ887" s="116"/>
      <c r="AR887" s="116"/>
      <c r="AS887" s="116"/>
      <c r="AT887" s="116"/>
      <c r="AU887" s="116"/>
      <c r="AV887" s="116"/>
      <c r="AW887" s="116"/>
      <c r="AX887" s="116"/>
      <c r="AY887" s="116"/>
      <c r="AZ887" s="116"/>
    </row>
    <row r="888" spans="1:52" ht="12" customHeight="1">
      <c r="A888" s="116"/>
      <c r="B888" s="116"/>
      <c r="C888" s="116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  <c r="AA888" s="116"/>
      <c r="AB888" s="116"/>
      <c r="AC888" s="116"/>
      <c r="AD888" s="116"/>
      <c r="AE888" s="168"/>
      <c r="AF888" s="168"/>
      <c r="AG888" s="116"/>
      <c r="AH888" s="116"/>
      <c r="AI888" s="116"/>
      <c r="AJ888" s="116"/>
      <c r="AK888" s="116"/>
      <c r="AL888" s="116"/>
      <c r="AM888" s="116"/>
      <c r="AN888" s="116"/>
      <c r="AO888" s="116"/>
      <c r="AP888" s="116"/>
      <c r="AQ888" s="116"/>
      <c r="AR888" s="116"/>
      <c r="AS888" s="116"/>
      <c r="AT888" s="116"/>
      <c r="AU888" s="116"/>
      <c r="AV888" s="116"/>
      <c r="AW888" s="116"/>
      <c r="AX888" s="116"/>
      <c r="AY888" s="116"/>
      <c r="AZ888" s="116"/>
    </row>
    <row r="889" spans="1:52" ht="12" customHeight="1">
      <c r="A889" s="116"/>
      <c r="B889" s="116"/>
      <c r="C889" s="116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  <c r="AA889" s="116"/>
      <c r="AB889" s="116"/>
      <c r="AC889" s="116"/>
      <c r="AD889" s="116"/>
      <c r="AE889" s="168"/>
      <c r="AF889" s="168"/>
      <c r="AG889" s="116"/>
      <c r="AH889" s="116"/>
      <c r="AI889" s="116"/>
      <c r="AJ889" s="116"/>
      <c r="AK889" s="116"/>
      <c r="AL889" s="116"/>
      <c r="AM889" s="116"/>
      <c r="AN889" s="116"/>
      <c r="AO889" s="116"/>
      <c r="AP889" s="116"/>
      <c r="AQ889" s="116"/>
      <c r="AR889" s="116"/>
      <c r="AS889" s="116"/>
      <c r="AT889" s="116"/>
      <c r="AU889" s="116"/>
      <c r="AV889" s="116"/>
      <c r="AW889" s="116"/>
      <c r="AX889" s="116"/>
      <c r="AY889" s="116"/>
      <c r="AZ889" s="116"/>
    </row>
    <row r="890" spans="1:52" ht="12" customHeight="1">
      <c r="A890" s="116"/>
      <c r="B890" s="116"/>
      <c r="C890" s="116"/>
      <c r="D890" s="116"/>
      <c r="E890" s="116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  <c r="AA890" s="116"/>
      <c r="AB890" s="116"/>
      <c r="AC890" s="116"/>
      <c r="AD890" s="116"/>
      <c r="AE890" s="168"/>
      <c r="AF890" s="168"/>
      <c r="AG890" s="116"/>
      <c r="AH890" s="116"/>
      <c r="AI890" s="116"/>
      <c r="AJ890" s="116"/>
      <c r="AK890" s="116"/>
      <c r="AL890" s="116"/>
      <c r="AM890" s="116"/>
      <c r="AN890" s="116"/>
      <c r="AO890" s="116"/>
      <c r="AP890" s="116"/>
      <c r="AQ890" s="116"/>
      <c r="AR890" s="116"/>
      <c r="AS890" s="116"/>
      <c r="AT890" s="116"/>
      <c r="AU890" s="116"/>
      <c r="AV890" s="116"/>
      <c r="AW890" s="116"/>
      <c r="AX890" s="116"/>
      <c r="AY890" s="116"/>
      <c r="AZ890" s="116"/>
    </row>
    <row r="891" spans="1:52" ht="12" customHeight="1">
      <c r="A891" s="116"/>
      <c r="B891" s="116"/>
      <c r="C891" s="116"/>
      <c r="D891" s="116"/>
      <c r="E891" s="116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  <c r="AA891" s="116"/>
      <c r="AB891" s="116"/>
      <c r="AC891" s="116"/>
      <c r="AD891" s="116"/>
      <c r="AE891" s="168"/>
      <c r="AF891" s="168"/>
      <c r="AG891" s="116"/>
      <c r="AH891" s="116"/>
      <c r="AI891" s="116"/>
      <c r="AJ891" s="116"/>
      <c r="AK891" s="116"/>
      <c r="AL891" s="116"/>
      <c r="AM891" s="116"/>
      <c r="AN891" s="116"/>
      <c r="AO891" s="116"/>
      <c r="AP891" s="116"/>
      <c r="AQ891" s="116"/>
      <c r="AR891" s="116"/>
      <c r="AS891" s="116"/>
      <c r="AT891" s="116"/>
      <c r="AU891" s="116"/>
      <c r="AV891" s="116"/>
      <c r="AW891" s="116"/>
      <c r="AX891" s="116"/>
      <c r="AY891" s="116"/>
      <c r="AZ891" s="116"/>
    </row>
    <row r="892" spans="1:52" ht="12" customHeight="1">
      <c r="A892" s="116"/>
      <c r="B892" s="116"/>
      <c r="C892" s="116"/>
      <c r="D892" s="116"/>
      <c r="E892" s="116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  <c r="AA892" s="116"/>
      <c r="AB892" s="116"/>
      <c r="AC892" s="116"/>
      <c r="AD892" s="116"/>
      <c r="AE892" s="168"/>
      <c r="AF892" s="168"/>
      <c r="AG892" s="116"/>
      <c r="AH892" s="116"/>
      <c r="AI892" s="116"/>
      <c r="AJ892" s="116"/>
      <c r="AK892" s="116"/>
      <c r="AL892" s="116"/>
      <c r="AM892" s="116"/>
      <c r="AN892" s="116"/>
      <c r="AO892" s="116"/>
      <c r="AP892" s="116"/>
      <c r="AQ892" s="116"/>
      <c r="AR892" s="116"/>
      <c r="AS892" s="116"/>
      <c r="AT892" s="116"/>
      <c r="AU892" s="116"/>
      <c r="AV892" s="116"/>
      <c r="AW892" s="116"/>
      <c r="AX892" s="116"/>
      <c r="AY892" s="116"/>
      <c r="AZ892" s="116"/>
    </row>
    <row r="893" spans="1:52" ht="12" customHeight="1">
      <c r="A893" s="116"/>
      <c r="B893" s="116"/>
      <c r="C893" s="116"/>
      <c r="D893" s="116"/>
      <c r="E893" s="116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  <c r="AA893" s="116"/>
      <c r="AB893" s="116"/>
      <c r="AC893" s="116"/>
      <c r="AD893" s="116"/>
      <c r="AE893" s="168"/>
      <c r="AF893" s="168"/>
      <c r="AG893" s="116"/>
      <c r="AH893" s="116"/>
      <c r="AI893" s="116"/>
      <c r="AJ893" s="116"/>
      <c r="AK893" s="116"/>
      <c r="AL893" s="116"/>
      <c r="AM893" s="116"/>
      <c r="AN893" s="116"/>
      <c r="AO893" s="116"/>
      <c r="AP893" s="116"/>
      <c r="AQ893" s="116"/>
      <c r="AR893" s="116"/>
      <c r="AS893" s="116"/>
      <c r="AT893" s="116"/>
      <c r="AU893" s="116"/>
      <c r="AV893" s="116"/>
      <c r="AW893" s="116"/>
      <c r="AX893" s="116"/>
      <c r="AY893" s="116"/>
      <c r="AZ893" s="116"/>
    </row>
    <row r="894" spans="1:52" ht="12" customHeight="1">
      <c r="A894" s="116"/>
      <c r="B894" s="116"/>
      <c r="C894" s="116"/>
      <c r="D894" s="116"/>
      <c r="E894" s="116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  <c r="AA894" s="116"/>
      <c r="AB894" s="116"/>
      <c r="AC894" s="116"/>
      <c r="AD894" s="116"/>
      <c r="AE894" s="168"/>
      <c r="AF894" s="168"/>
      <c r="AG894" s="116"/>
      <c r="AH894" s="116"/>
      <c r="AI894" s="116"/>
      <c r="AJ894" s="116"/>
      <c r="AK894" s="116"/>
      <c r="AL894" s="116"/>
      <c r="AM894" s="116"/>
      <c r="AN894" s="116"/>
      <c r="AO894" s="116"/>
      <c r="AP894" s="116"/>
      <c r="AQ894" s="116"/>
      <c r="AR894" s="116"/>
      <c r="AS894" s="116"/>
      <c r="AT894" s="116"/>
      <c r="AU894" s="116"/>
      <c r="AV894" s="116"/>
      <c r="AW894" s="116"/>
      <c r="AX894" s="116"/>
      <c r="AY894" s="116"/>
      <c r="AZ894" s="116"/>
    </row>
    <row r="895" spans="1:52" ht="12" customHeight="1">
      <c r="A895" s="116"/>
      <c r="B895" s="116"/>
      <c r="C895" s="116"/>
      <c r="D895" s="116"/>
      <c r="E895" s="116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  <c r="AA895" s="116"/>
      <c r="AB895" s="116"/>
      <c r="AC895" s="116"/>
      <c r="AD895" s="116"/>
      <c r="AE895" s="168"/>
      <c r="AF895" s="168"/>
      <c r="AG895" s="116"/>
      <c r="AH895" s="116"/>
      <c r="AI895" s="116"/>
      <c r="AJ895" s="116"/>
      <c r="AK895" s="116"/>
      <c r="AL895" s="116"/>
      <c r="AM895" s="116"/>
      <c r="AN895" s="116"/>
      <c r="AO895" s="116"/>
      <c r="AP895" s="116"/>
      <c r="AQ895" s="116"/>
      <c r="AR895" s="116"/>
      <c r="AS895" s="116"/>
      <c r="AT895" s="116"/>
      <c r="AU895" s="116"/>
      <c r="AV895" s="116"/>
      <c r="AW895" s="116"/>
      <c r="AX895" s="116"/>
      <c r="AY895" s="116"/>
      <c r="AZ895" s="116"/>
    </row>
    <row r="896" spans="1:52" ht="12" customHeight="1">
      <c r="A896" s="116"/>
      <c r="B896" s="116"/>
      <c r="C896" s="116"/>
      <c r="D896" s="116"/>
      <c r="E896" s="116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  <c r="AA896" s="116"/>
      <c r="AB896" s="116"/>
      <c r="AC896" s="116"/>
      <c r="AD896" s="116"/>
      <c r="AE896" s="168"/>
      <c r="AF896" s="168"/>
      <c r="AG896" s="116"/>
      <c r="AH896" s="116"/>
      <c r="AI896" s="116"/>
      <c r="AJ896" s="116"/>
      <c r="AK896" s="116"/>
      <c r="AL896" s="116"/>
      <c r="AM896" s="116"/>
      <c r="AN896" s="116"/>
      <c r="AO896" s="116"/>
      <c r="AP896" s="116"/>
      <c r="AQ896" s="116"/>
      <c r="AR896" s="116"/>
      <c r="AS896" s="116"/>
      <c r="AT896" s="116"/>
      <c r="AU896" s="116"/>
      <c r="AV896" s="116"/>
      <c r="AW896" s="116"/>
      <c r="AX896" s="116"/>
      <c r="AY896" s="116"/>
      <c r="AZ896" s="116"/>
    </row>
    <row r="897" spans="1:52" ht="12" customHeight="1">
      <c r="A897" s="116"/>
      <c r="B897" s="116"/>
      <c r="C897" s="116"/>
      <c r="D897" s="116"/>
      <c r="E897" s="116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  <c r="AA897" s="116"/>
      <c r="AB897" s="116"/>
      <c r="AC897" s="116"/>
      <c r="AD897" s="116"/>
      <c r="AE897" s="168"/>
      <c r="AF897" s="168"/>
      <c r="AG897" s="116"/>
      <c r="AH897" s="116"/>
      <c r="AI897" s="116"/>
      <c r="AJ897" s="116"/>
      <c r="AK897" s="116"/>
      <c r="AL897" s="116"/>
      <c r="AM897" s="116"/>
      <c r="AN897" s="116"/>
      <c r="AO897" s="116"/>
      <c r="AP897" s="116"/>
      <c r="AQ897" s="116"/>
      <c r="AR897" s="116"/>
      <c r="AS897" s="116"/>
      <c r="AT897" s="116"/>
      <c r="AU897" s="116"/>
      <c r="AV897" s="116"/>
      <c r="AW897" s="116"/>
      <c r="AX897" s="116"/>
      <c r="AY897" s="116"/>
      <c r="AZ897" s="116"/>
    </row>
    <row r="898" spans="1:52" ht="12" customHeight="1">
      <c r="A898" s="116"/>
      <c r="B898" s="116"/>
      <c r="C898" s="116"/>
      <c r="D898" s="116"/>
      <c r="E898" s="116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  <c r="AA898" s="116"/>
      <c r="AB898" s="116"/>
      <c r="AC898" s="116"/>
      <c r="AD898" s="116"/>
      <c r="AE898" s="168"/>
      <c r="AF898" s="168"/>
      <c r="AG898" s="116"/>
      <c r="AH898" s="116"/>
      <c r="AI898" s="116"/>
      <c r="AJ898" s="116"/>
      <c r="AK898" s="116"/>
      <c r="AL898" s="116"/>
      <c r="AM898" s="116"/>
      <c r="AN898" s="116"/>
      <c r="AO898" s="116"/>
      <c r="AP898" s="116"/>
      <c r="AQ898" s="116"/>
      <c r="AR898" s="116"/>
      <c r="AS898" s="116"/>
      <c r="AT898" s="116"/>
      <c r="AU898" s="116"/>
      <c r="AV898" s="116"/>
      <c r="AW898" s="116"/>
      <c r="AX898" s="116"/>
      <c r="AY898" s="116"/>
      <c r="AZ898" s="116"/>
    </row>
    <row r="899" spans="1:52" ht="12" customHeight="1">
      <c r="A899" s="116"/>
      <c r="B899" s="116"/>
      <c r="C899" s="116"/>
      <c r="D899" s="116"/>
      <c r="E899" s="116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  <c r="AA899" s="116"/>
      <c r="AB899" s="116"/>
      <c r="AC899" s="116"/>
      <c r="AD899" s="116"/>
      <c r="AE899" s="168"/>
      <c r="AF899" s="168"/>
      <c r="AG899" s="116"/>
      <c r="AH899" s="116"/>
      <c r="AI899" s="116"/>
      <c r="AJ899" s="116"/>
      <c r="AK899" s="116"/>
      <c r="AL899" s="116"/>
      <c r="AM899" s="116"/>
      <c r="AN899" s="116"/>
      <c r="AO899" s="116"/>
      <c r="AP899" s="116"/>
      <c r="AQ899" s="116"/>
      <c r="AR899" s="116"/>
      <c r="AS899" s="116"/>
      <c r="AT899" s="116"/>
      <c r="AU899" s="116"/>
      <c r="AV899" s="116"/>
      <c r="AW899" s="116"/>
      <c r="AX899" s="116"/>
      <c r="AY899" s="116"/>
      <c r="AZ899" s="116"/>
    </row>
    <row r="900" spans="1:52" ht="12" customHeight="1">
      <c r="A900" s="116"/>
      <c r="B900" s="116"/>
      <c r="C900" s="116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  <c r="AA900" s="116"/>
      <c r="AB900" s="116"/>
      <c r="AC900" s="116"/>
      <c r="AD900" s="116"/>
      <c r="AE900" s="168"/>
      <c r="AF900" s="168"/>
      <c r="AG900" s="116"/>
      <c r="AH900" s="116"/>
      <c r="AI900" s="116"/>
      <c r="AJ900" s="116"/>
      <c r="AK900" s="116"/>
      <c r="AL900" s="116"/>
      <c r="AM900" s="116"/>
      <c r="AN900" s="116"/>
      <c r="AO900" s="116"/>
      <c r="AP900" s="116"/>
      <c r="AQ900" s="116"/>
      <c r="AR900" s="116"/>
      <c r="AS900" s="116"/>
      <c r="AT900" s="116"/>
      <c r="AU900" s="116"/>
      <c r="AV900" s="116"/>
      <c r="AW900" s="116"/>
      <c r="AX900" s="116"/>
      <c r="AY900" s="116"/>
      <c r="AZ900" s="116"/>
    </row>
    <row r="901" spans="1:52" ht="12" customHeight="1">
      <c r="A901" s="116"/>
      <c r="B901" s="116"/>
      <c r="C901" s="116"/>
      <c r="D901" s="116"/>
      <c r="E901" s="116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  <c r="AA901" s="116"/>
      <c r="AB901" s="116"/>
      <c r="AC901" s="116"/>
      <c r="AD901" s="116"/>
      <c r="AE901" s="168"/>
      <c r="AF901" s="168"/>
      <c r="AG901" s="116"/>
      <c r="AH901" s="116"/>
      <c r="AI901" s="116"/>
      <c r="AJ901" s="116"/>
      <c r="AK901" s="116"/>
      <c r="AL901" s="116"/>
      <c r="AM901" s="116"/>
      <c r="AN901" s="116"/>
      <c r="AO901" s="116"/>
      <c r="AP901" s="116"/>
      <c r="AQ901" s="116"/>
      <c r="AR901" s="116"/>
      <c r="AS901" s="116"/>
      <c r="AT901" s="116"/>
      <c r="AU901" s="116"/>
      <c r="AV901" s="116"/>
      <c r="AW901" s="116"/>
      <c r="AX901" s="116"/>
      <c r="AY901" s="116"/>
      <c r="AZ901" s="116"/>
    </row>
    <row r="902" spans="1:52" ht="12" customHeight="1">
      <c r="A902" s="116"/>
      <c r="B902" s="116"/>
      <c r="C902" s="116"/>
      <c r="D902" s="116"/>
      <c r="E902" s="116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  <c r="AA902" s="116"/>
      <c r="AB902" s="116"/>
      <c r="AC902" s="116"/>
      <c r="AD902" s="116"/>
      <c r="AE902" s="168"/>
      <c r="AF902" s="168"/>
      <c r="AG902" s="116"/>
      <c r="AH902" s="116"/>
      <c r="AI902" s="116"/>
      <c r="AJ902" s="116"/>
      <c r="AK902" s="116"/>
      <c r="AL902" s="116"/>
      <c r="AM902" s="116"/>
      <c r="AN902" s="116"/>
      <c r="AO902" s="116"/>
      <c r="AP902" s="116"/>
      <c r="AQ902" s="116"/>
      <c r="AR902" s="116"/>
      <c r="AS902" s="116"/>
      <c r="AT902" s="116"/>
      <c r="AU902" s="116"/>
      <c r="AV902" s="116"/>
      <c r="AW902" s="116"/>
      <c r="AX902" s="116"/>
      <c r="AY902" s="116"/>
      <c r="AZ902" s="116"/>
    </row>
    <row r="903" spans="1:52" ht="12" customHeight="1">
      <c r="A903" s="116"/>
      <c r="B903" s="116"/>
      <c r="C903" s="116"/>
      <c r="D903" s="116"/>
      <c r="E903" s="116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  <c r="AA903" s="116"/>
      <c r="AB903" s="116"/>
      <c r="AC903" s="116"/>
      <c r="AD903" s="116"/>
      <c r="AE903" s="168"/>
      <c r="AF903" s="168"/>
      <c r="AG903" s="116"/>
      <c r="AH903" s="116"/>
      <c r="AI903" s="116"/>
      <c r="AJ903" s="116"/>
      <c r="AK903" s="116"/>
      <c r="AL903" s="116"/>
      <c r="AM903" s="116"/>
      <c r="AN903" s="116"/>
      <c r="AO903" s="116"/>
      <c r="AP903" s="116"/>
      <c r="AQ903" s="116"/>
      <c r="AR903" s="116"/>
      <c r="AS903" s="116"/>
      <c r="AT903" s="116"/>
      <c r="AU903" s="116"/>
      <c r="AV903" s="116"/>
      <c r="AW903" s="116"/>
      <c r="AX903" s="116"/>
      <c r="AY903" s="116"/>
      <c r="AZ903" s="116"/>
    </row>
    <row r="904" spans="1:52" ht="12" customHeight="1">
      <c r="A904" s="116"/>
      <c r="B904" s="116"/>
      <c r="C904" s="116"/>
      <c r="D904" s="116"/>
      <c r="E904" s="116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  <c r="AA904" s="116"/>
      <c r="AB904" s="116"/>
      <c r="AC904" s="116"/>
      <c r="AD904" s="116"/>
      <c r="AE904" s="168"/>
      <c r="AF904" s="168"/>
      <c r="AG904" s="116"/>
      <c r="AH904" s="116"/>
      <c r="AI904" s="116"/>
      <c r="AJ904" s="116"/>
      <c r="AK904" s="116"/>
      <c r="AL904" s="116"/>
      <c r="AM904" s="116"/>
      <c r="AN904" s="116"/>
      <c r="AO904" s="116"/>
      <c r="AP904" s="116"/>
      <c r="AQ904" s="116"/>
      <c r="AR904" s="116"/>
      <c r="AS904" s="116"/>
      <c r="AT904" s="116"/>
      <c r="AU904" s="116"/>
      <c r="AV904" s="116"/>
      <c r="AW904" s="116"/>
      <c r="AX904" s="116"/>
      <c r="AY904" s="116"/>
      <c r="AZ904" s="116"/>
    </row>
    <row r="905" spans="1:52" ht="12" customHeight="1">
      <c r="A905" s="116"/>
      <c r="B905" s="116"/>
      <c r="C905" s="116"/>
      <c r="D905" s="116"/>
      <c r="E905" s="116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  <c r="AA905" s="116"/>
      <c r="AB905" s="116"/>
      <c r="AC905" s="116"/>
      <c r="AD905" s="116"/>
      <c r="AE905" s="168"/>
      <c r="AF905" s="168"/>
      <c r="AG905" s="116"/>
      <c r="AH905" s="116"/>
      <c r="AI905" s="116"/>
      <c r="AJ905" s="116"/>
      <c r="AK905" s="116"/>
      <c r="AL905" s="116"/>
      <c r="AM905" s="116"/>
      <c r="AN905" s="116"/>
      <c r="AO905" s="116"/>
      <c r="AP905" s="116"/>
      <c r="AQ905" s="116"/>
      <c r="AR905" s="116"/>
      <c r="AS905" s="116"/>
      <c r="AT905" s="116"/>
      <c r="AU905" s="116"/>
      <c r="AV905" s="116"/>
      <c r="AW905" s="116"/>
      <c r="AX905" s="116"/>
      <c r="AY905" s="116"/>
      <c r="AZ905" s="116"/>
    </row>
    <row r="906" spans="1:52" ht="12" customHeight="1">
      <c r="A906" s="116"/>
      <c r="B906" s="116"/>
      <c r="C906" s="116"/>
      <c r="D906" s="116"/>
      <c r="E906" s="116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  <c r="AA906" s="116"/>
      <c r="AB906" s="116"/>
      <c r="AC906" s="116"/>
      <c r="AD906" s="116"/>
      <c r="AE906" s="168"/>
      <c r="AF906" s="168"/>
      <c r="AG906" s="116"/>
      <c r="AH906" s="116"/>
      <c r="AI906" s="116"/>
      <c r="AJ906" s="116"/>
      <c r="AK906" s="116"/>
      <c r="AL906" s="116"/>
      <c r="AM906" s="116"/>
      <c r="AN906" s="116"/>
      <c r="AO906" s="116"/>
      <c r="AP906" s="116"/>
      <c r="AQ906" s="116"/>
      <c r="AR906" s="116"/>
      <c r="AS906" s="116"/>
      <c r="AT906" s="116"/>
      <c r="AU906" s="116"/>
      <c r="AV906" s="116"/>
      <c r="AW906" s="116"/>
      <c r="AX906" s="116"/>
      <c r="AY906" s="116"/>
      <c r="AZ906" s="116"/>
    </row>
    <row r="907" spans="1:52" ht="12" customHeight="1">
      <c r="A907" s="116"/>
      <c r="B907" s="116"/>
      <c r="C907" s="116"/>
      <c r="D907" s="116"/>
      <c r="E907" s="116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  <c r="AA907" s="116"/>
      <c r="AB907" s="116"/>
      <c r="AC907" s="116"/>
      <c r="AD907" s="116"/>
      <c r="AE907" s="168"/>
      <c r="AF907" s="168"/>
      <c r="AG907" s="116"/>
      <c r="AH907" s="116"/>
      <c r="AI907" s="116"/>
      <c r="AJ907" s="116"/>
      <c r="AK907" s="116"/>
      <c r="AL907" s="116"/>
      <c r="AM907" s="116"/>
      <c r="AN907" s="116"/>
      <c r="AO907" s="116"/>
      <c r="AP907" s="116"/>
      <c r="AQ907" s="116"/>
      <c r="AR907" s="116"/>
      <c r="AS907" s="116"/>
      <c r="AT907" s="116"/>
      <c r="AU907" s="116"/>
      <c r="AV907" s="116"/>
      <c r="AW907" s="116"/>
      <c r="AX907" s="116"/>
      <c r="AY907" s="116"/>
      <c r="AZ907" s="116"/>
    </row>
    <row r="908" spans="1:52" ht="12" customHeight="1">
      <c r="A908" s="116"/>
      <c r="B908" s="116"/>
      <c r="C908" s="116"/>
      <c r="D908" s="116"/>
      <c r="E908" s="116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  <c r="AA908" s="116"/>
      <c r="AB908" s="116"/>
      <c r="AC908" s="116"/>
      <c r="AD908" s="116"/>
      <c r="AE908" s="168"/>
      <c r="AF908" s="168"/>
      <c r="AG908" s="116"/>
      <c r="AH908" s="116"/>
      <c r="AI908" s="116"/>
      <c r="AJ908" s="116"/>
      <c r="AK908" s="116"/>
      <c r="AL908" s="116"/>
      <c r="AM908" s="116"/>
      <c r="AN908" s="116"/>
      <c r="AO908" s="116"/>
      <c r="AP908" s="116"/>
      <c r="AQ908" s="116"/>
      <c r="AR908" s="116"/>
      <c r="AS908" s="116"/>
      <c r="AT908" s="116"/>
      <c r="AU908" s="116"/>
      <c r="AV908" s="116"/>
      <c r="AW908" s="116"/>
      <c r="AX908" s="116"/>
      <c r="AY908" s="116"/>
      <c r="AZ908" s="116"/>
    </row>
    <row r="909" spans="1:52" ht="12" customHeight="1">
      <c r="A909" s="116"/>
      <c r="B909" s="116"/>
      <c r="C909" s="116"/>
      <c r="D909" s="116"/>
      <c r="E909" s="116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  <c r="AA909" s="116"/>
      <c r="AB909" s="116"/>
      <c r="AC909" s="116"/>
      <c r="AD909" s="116"/>
      <c r="AE909" s="168"/>
      <c r="AF909" s="168"/>
      <c r="AG909" s="116"/>
      <c r="AH909" s="116"/>
      <c r="AI909" s="116"/>
      <c r="AJ909" s="116"/>
      <c r="AK909" s="116"/>
      <c r="AL909" s="116"/>
      <c r="AM909" s="116"/>
      <c r="AN909" s="116"/>
      <c r="AO909" s="116"/>
      <c r="AP909" s="116"/>
      <c r="AQ909" s="116"/>
      <c r="AR909" s="116"/>
      <c r="AS909" s="116"/>
      <c r="AT909" s="116"/>
      <c r="AU909" s="116"/>
      <c r="AV909" s="116"/>
      <c r="AW909" s="116"/>
      <c r="AX909" s="116"/>
      <c r="AY909" s="116"/>
      <c r="AZ909" s="116"/>
    </row>
    <row r="910" spans="1:52" ht="12" customHeight="1">
      <c r="A910" s="116"/>
      <c r="B910" s="116"/>
      <c r="C910" s="116"/>
      <c r="D910" s="116"/>
      <c r="E910" s="116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  <c r="AA910" s="116"/>
      <c r="AB910" s="116"/>
      <c r="AC910" s="116"/>
      <c r="AD910" s="116"/>
      <c r="AE910" s="168"/>
      <c r="AF910" s="168"/>
      <c r="AG910" s="116"/>
      <c r="AH910" s="116"/>
      <c r="AI910" s="116"/>
      <c r="AJ910" s="116"/>
      <c r="AK910" s="116"/>
      <c r="AL910" s="116"/>
      <c r="AM910" s="116"/>
      <c r="AN910" s="116"/>
      <c r="AO910" s="116"/>
      <c r="AP910" s="116"/>
      <c r="AQ910" s="116"/>
      <c r="AR910" s="116"/>
      <c r="AS910" s="116"/>
      <c r="AT910" s="116"/>
      <c r="AU910" s="116"/>
      <c r="AV910" s="116"/>
      <c r="AW910" s="116"/>
      <c r="AX910" s="116"/>
      <c r="AY910" s="116"/>
      <c r="AZ910" s="116"/>
    </row>
    <row r="911" spans="1:52" ht="12" customHeight="1">
      <c r="A911" s="116"/>
      <c r="B911" s="116"/>
      <c r="C911" s="116"/>
      <c r="D911" s="116"/>
      <c r="E911" s="116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  <c r="AA911" s="116"/>
      <c r="AB911" s="116"/>
      <c r="AC911" s="116"/>
      <c r="AD911" s="116"/>
      <c r="AE911" s="168"/>
      <c r="AF911" s="168"/>
      <c r="AG911" s="116"/>
      <c r="AH911" s="116"/>
      <c r="AI911" s="116"/>
      <c r="AJ911" s="116"/>
      <c r="AK911" s="116"/>
      <c r="AL911" s="116"/>
      <c r="AM911" s="116"/>
      <c r="AN911" s="116"/>
      <c r="AO911" s="116"/>
      <c r="AP911" s="116"/>
      <c r="AQ911" s="116"/>
      <c r="AR911" s="116"/>
      <c r="AS911" s="116"/>
      <c r="AT911" s="116"/>
      <c r="AU911" s="116"/>
      <c r="AV911" s="116"/>
      <c r="AW911" s="116"/>
      <c r="AX911" s="116"/>
      <c r="AY911" s="116"/>
      <c r="AZ911" s="116"/>
    </row>
    <row r="912" spans="1:52" ht="12" customHeight="1">
      <c r="A912" s="116"/>
      <c r="B912" s="116"/>
      <c r="C912" s="116"/>
      <c r="D912" s="116"/>
      <c r="E912" s="116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  <c r="AA912" s="116"/>
      <c r="AB912" s="116"/>
      <c r="AC912" s="116"/>
      <c r="AD912" s="116"/>
      <c r="AE912" s="168"/>
      <c r="AF912" s="168"/>
      <c r="AG912" s="116"/>
      <c r="AH912" s="116"/>
      <c r="AI912" s="116"/>
      <c r="AJ912" s="116"/>
      <c r="AK912" s="116"/>
      <c r="AL912" s="116"/>
      <c r="AM912" s="116"/>
      <c r="AN912" s="116"/>
      <c r="AO912" s="116"/>
      <c r="AP912" s="116"/>
      <c r="AQ912" s="116"/>
      <c r="AR912" s="116"/>
      <c r="AS912" s="116"/>
      <c r="AT912" s="116"/>
      <c r="AU912" s="116"/>
      <c r="AV912" s="116"/>
      <c r="AW912" s="116"/>
      <c r="AX912" s="116"/>
      <c r="AY912" s="116"/>
      <c r="AZ912" s="116"/>
    </row>
    <row r="913" spans="1:52" ht="12" customHeight="1">
      <c r="A913" s="116"/>
      <c r="B913" s="116"/>
      <c r="C913" s="116"/>
      <c r="D913" s="116"/>
      <c r="E913" s="116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  <c r="AA913" s="116"/>
      <c r="AB913" s="116"/>
      <c r="AC913" s="116"/>
      <c r="AD913" s="116"/>
      <c r="AE913" s="168"/>
      <c r="AF913" s="168"/>
      <c r="AG913" s="116"/>
      <c r="AH913" s="116"/>
      <c r="AI913" s="116"/>
      <c r="AJ913" s="116"/>
      <c r="AK913" s="116"/>
      <c r="AL913" s="116"/>
      <c r="AM913" s="116"/>
      <c r="AN913" s="116"/>
      <c r="AO913" s="116"/>
      <c r="AP913" s="116"/>
      <c r="AQ913" s="116"/>
      <c r="AR913" s="116"/>
      <c r="AS913" s="116"/>
      <c r="AT913" s="116"/>
      <c r="AU913" s="116"/>
      <c r="AV913" s="116"/>
      <c r="AW913" s="116"/>
      <c r="AX913" s="116"/>
      <c r="AY913" s="116"/>
      <c r="AZ913" s="116"/>
    </row>
    <row r="914" spans="1:52" ht="12" customHeight="1">
      <c r="A914" s="116"/>
      <c r="B914" s="116"/>
      <c r="C914" s="116"/>
      <c r="D914" s="116"/>
      <c r="E914" s="116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  <c r="AA914" s="116"/>
      <c r="AB914" s="116"/>
      <c r="AC914" s="116"/>
      <c r="AD914" s="116"/>
      <c r="AE914" s="168"/>
      <c r="AF914" s="168"/>
      <c r="AG914" s="116"/>
      <c r="AH914" s="116"/>
      <c r="AI914" s="116"/>
      <c r="AJ914" s="116"/>
      <c r="AK914" s="116"/>
      <c r="AL914" s="116"/>
      <c r="AM914" s="116"/>
      <c r="AN914" s="116"/>
      <c r="AO914" s="116"/>
      <c r="AP914" s="116"/>
      <c r="AQ914" s="116"/>
      <c r="AR914" s="116"/>
      <c r="AS914" s="116"/>
      <c r="AT914" s="116"/>
      <c r="AU914" s="116"/>
      <c r="AV914" s="116"/>
      <c r="AW914" s="116"/>
      <c r="AX914" s="116"/>
      <c r="AY914" s="116"/>
      <c r="AZ914" s="116"/>
    </row>
    <row r="915" spans="1:52" ht="12" customHeight="1">
      <c r="A915" s="116"/>
      <c r="B915" s="116"/>
      <c r="C915" s="116"/>
      <c r="D915" s="116"/>
      <c r="E915" s="116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  <c r="AA915" s="116"/>
      <c r="AB915" s="116"/>
      <c r="AC915" s="116"/>
      <c r="AD915" s="116"/>
      <c r="AE915" s="168"/>
      <c r="AF915" s="168"/>
      <c r="AG915" s="116"/>
      <c r="AH915" s="116"/>
      <c r="AI915" s="116"/>
      <c r="AJ915" s="116"/>
      <c r="AK915" s="116"/>
      <c r="AL915" s="116"/>
      <c r="AM915" s="116"/>
      <c r="AN915" s="116"/>
      <c r="AO915" s="116"/>
      <c r="AP915" s="116"/>
      <c r="AQ915" s="116"/>
      <c r="AR915" s="116"/>
      <c r="AS915" s="116"/>
      <c r="AT915" s="116"/>
      <c r="AU915" s="116"/>
      <c r="AV915" s="116"/>
      <c r="AW915" s="116"/>
      <c r="AX915" s="116"/>
      <c r="AY915" s="116"/>
      <c r="AZ915" s="116"/>
    </row>
    <row r="916" spans="1:52" ht="12" customHeight="1">
      <c r="A916" s="116"/>
      <c r="B916" s="116"/>
      <c r="C916" s="116"/>
      <c r="D916" s="116"/>
      <c r="E916" s="116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  <c r="AA916" s="116"/>
      <c r="AB916" s="116"/>
      <c r="AC916" s="116"/>
      <c r="AD916" s="116"/>
      <c r="AE916" s="168"/>
      <c r="AF916" s="168"/>
      <c r="AG916" s="116"/>
      <c r="AH916" s="116"/>
      <c r="AI916" s="116"/>
      <c r="AJ916" s="116"/>
      <c r="AK916" s="116"/>
      <c r="AL916" s="116"/>
      <c r="AM916" s="116"/>
      <c r="AN916" s="116"/>
      <c r="AO916" s="116"/>
      <c r="AP916" s="116"/>
      <c r="AQ916" s="116"/>
      <c r="AR916" s="116"/>
      <c r="AS916" s="116"/>
      <c r="AT916" s="116"/>
      <c r="AU916" s="116"/>
      <c r="AV916" s="116"/>
      <c r="AW916" s="116"/>
      <c r="AX916" s="116"/>
      <c r="AY916" s="116"/>
      <c r="AZ916" s="116"/>
    </row>
    <row r="917" spans="1:52" ht="12" customHeight="1">
      <c r="A917" s="116"/>
      <c r="B917" s="116"/>
      <c r="C917" s="116"/>
      <c r="D917" s="116"/>
      <c r="E917" s="116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  <c r="AA917" s="116"/>
      <c r="AB917" s="116"/>
      <c r="AC917" s="116"/>
      <c r="AD917" s="116"/>
      <c r="AE917" s="168"/>
      <c r="AF917" s="168"/>
      <c r="AG917" s="116"/>
      <c r="AH917" s="116"/>
      <c r="AI917" s="116"/>
      <c r="AJ917" s="116"/>
      <c r="AK917" s="116"/>
      <c r="AL917" s="116"/>
      <c r="AM917" s="116"/>
      <c r="AN917" s="116"/>
      <c r="AO917" s="116"/>
      <c r="AP917" s="116"/>
      <c r="AQ917" s="116"/>
      <c r="AR917" s="116"/>
      <c r="AS917" s="116"/>
      <c r="AT917" s="116"/>
      <c r="AU917" s="116"/>
      <c r="AV917" s="116"/>
      <c r="AW917" s="116"/>
      <c r="AX917" s="116"/>
      <c r="AY917" s="116"/>
      <c r="AZ917" s="116"/>
    </row>
    <row r="918" spans="1:52" ht="12" customHeight="1">
      <c r="A918" s="116"/>
      <c r="B918" s="116"/>
      <c r="C918" s="116"/>
      <c r="D918" s="116"/>
      <c r="E918" s="116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  <c r="AA918" s="116"/>
      <c r="AB918" s="116"/>
      <c r="AC918" s="116"/>
      <c r="AD918" s="116"/>
      <c r="AE918" s="168"/>
      <c r="AF918" s="168"/>
      <c r="AG918" s="116"/>
      <c r="AH918" s="116"/>
      <c r="AI918" s="116"/>
      <c r="AJ918" s="116"/>
      <c r="AK918" s="116"/>
      <c r="AL918" s="116"/>
      <c r="AM918" s="116"/>
      <c r="AN918" s="116"/>
      <c r="AO918" s="116"/>
      <c r="AP918" s="116"/>
      <c r="AQ918" s="116"/>
      <c r="AR918" s="116"/>
      <c r="AS918" s="116"/>
      <c r="AT918" s="116"/>
      <c r="AU918" s="116"/>
      <c r="AV918" s="116"/>
      <c r="AW918" s="116"/>
      <c r="AX918" s="116"/>
      <c r="AY918" s="116"/>
      <c r="AZ918" s="116"/>
    </row>
    <row r="919" spans="1:52" ht="12" customHeight="1">
      <c r="A919" s="116"/>
      <c r="B919" s="116"/>
      <c r="C919" s="116"/>
      <c r="D919" s="116"/>
      <c r="E919" s="116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  <c r="AA919" s="116"/>
      <c r="AB919" s="116"/>
      <c r="AC919" s="116"/>
      <c r="AD919" s="116"/>
      <c r="AE919" s="168"/>
      <c r="AF919" s="168"/>
      <c r="AG919" s="116"/>
      <c r="AH919" s="116"/>
      <c r="AI919" s="116"/>
      <c r="AJ919" s="116"/>
      <c r="AK919" s="116"/>
      <c r="AL919" s="116"/>
      <c r="AM919" s="116"/>
      <c r="AN919" s="116"/>
      <c r="AO919" s="116"/>
      <c r="AP919" s="116"/>
      <c r="AQ919" s="116"/>
      <c r="AR919" s="116"/>
      <c r="AS919" s="116"/>
      <c r="AT919" s="116"/>
      <c r="AU919" s="116"/>
      <c r="AV919" s="116"/>
      <c r="AW919" s="116"/>
      <c r="AX919" s="116"/>
      <c r="AY919" s="116"/>
      <c r="AZ919" s="116"/>
    </row>
    <row r="920" spans="1:52" ht="12" customHeight="1">
      <c r="A920" s="116"/>
      <c r="B920" s="116"/>
      <c r="C920" s="116"/>
      <c r="D920" s="116"/>
      <c r="E920" s="116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  <c r="AA920" s="116"/>
      <c r="AB920" s="116"/>
      <c r="AC920" s="116"/>
      <c r="AD920" s="116"/>
      <c r="AE920" s="168"/>
      <c r="AF920" s="168"/>
      <c r="AG920" s="116"/>
      <c r="AH920" s="116"/>
      <c r="AI920" s="116"/>
      <c r="AJ920" s="116"/>
      <c r="AK920" s="116"/>
      <c r="AL920" s="116"/>
      <c r="AM920" s="116"/>
      <c r="AN920" s="116"/>
      <c r="AO920" s="116"/>
      <c r="AP920" s="116"/>
      <c r="AQ920" s="116"/>
      <c r="AR920" s="116"/>
      <c r="AS920" s="116"/>
      <c r="AT920" s="116"/>
      <c r="AU920" s="116"/>
      <c r="AV920" s="116"/>
      <c r="AW920" s="116"/>
      <c r="AX920" s="116"/>
      <c r="AY920" s="116"/>
      <c r="AZ920" s="116"/>
    </row>
    <row r="921" spans="1:52" ht="12" customHeight="1">
      <c r="A921" s="116"/>
      <c r="B921" s="116"/>
      <c r="C921" s="116"/>
      <c r="D921" s="116"/>
      <c r="E921" s="116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  <c r="AA921" s="116"/>
      <c r="AB921" s="116"/>
      <c r="AC921" s="116"/>
      <c r="AD921" s="116"/>
      <c r="AE921" s="168"/>
      <c r="AF921" s="168"/>
      <c r="AG921" s="116"/>
      <c r="AH921" s="116"/>
      <c r="AI921" s="116"/>
      <c r="AJ921" s="116"/>
      <c r="AK921" s="116"/>
      <c r="AL921" s="116"/>
      <c r="AM921" s="116"/>
      <c r="AN921" s="116"/>
      <c r="AO921" s="116"/>
      <c r="AP921" s="116"/>
      <c r="AQ921" s="116"/>
      <c r="AR921" s="116"/>
      <c r="AS921" s="116"/>
      <c r="AT921" s="116"/>
      <c r="AU921" s="116"/>
      <c r="AV921" s="116"/>
      <c r="AW921" s="116"/>
      <c r="AX921" s="116"/>
      <c r="AY921" s="116"/>
      <c r="AZ921" s="116"/>
    </row>
    <row r="922" spans="1:52" ht="12" customHeight="1">
      <c r="A922" s="116"/>
      <c r="B922" s="116"/>
      <c r="C922" s="116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  <c r="AA922" s="116"/>
      <c r="AB922" s="116"/>
      <c r="AC922" s="116"/>
      <c r="AD922" s="116"/>
      <c r="AE922" s="168"/>
      <c r="AF922" s="168"/>
      <c r="AG922" s="116"/>
      <c r="AH922" s="116"/>
      <c r="AI922" s="116"/>
      <c r="AJ922" s="116"/>
      <c r="AK922" s="116"/>
      <c r="AL922" s="116"/>
      <c r="AM922" s="116"/>
      <c r="AN922" s="116"/>
      <c r="AO922" s="116"/>
      <c r="AP922" s="116"/>
      <c r="AQ922" s="116"/>
      <c r="AR922" s="116"/>
      <c r="AS922" s="116"/>
      <c r="AT922" s="116"/>
      <c r="AU922" s="116"/>
      <c r="AV922" s="116"/>
      <c r="AW922" s="116"/>
      <c r="AX922" s="116"/>
      <c r="AY922" s="116"/>
      <c r="AZ922" s="116"/>
    </row>
    <row r="923" spans="1:52" ht="12" customHeight="1">
      <c r="A923" s="116"/>
      <c r="B923" s="116"/>
      <c r="C923" s="116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  <c r="AA923" s="116"/>
      <c r="AB923" s="116"/>
      <c r="AC923" s="116"/>
      <c r="AD923" s="116"/>
      <c r="AE923" s="168"/>
      <c r="AF923" s="168"/>
      <c r="AG923" s="116"/>
      <c r="AH923" s="116"/>
      <c r="AI923" s="116"/>
      <c r="AJ923" s="116"/>
      <c r="AK923" s="116"/>
      <c r="AL923" s="116"/>
      <c r="AM923" s="116"/>
      <c r="AN923" s="116"/>
      <c r="AO923" s="116"/>
      <c r="AP923" s="116"/>
      <c r="AQ923" s="116"/>
      <c r="AR923" s="116"/>
      <c r="AS923" s="116"/>
      <c r="AT923" s="116"/>
      <c r="AU923" s="116"/>
      <c r="AV923" s="116"/>
      <c r="AW923" s="116"/>
      <c r="AX923" s="116"/>
      <c r="AY923" s="116"/>
      <c r="AZ923" s="116"/>
    </row>
    <row r="924" spans="1:52" ht="12" customHeight="1">
      <c r="A924" s="116"/>
      <c r="B924" s="116"/>
      <c r="C924" s="116"/>
      <c r="D924" s="116"/>
      <c r="E924" s="116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  <c r="AA924" s="116"/>
      <c r="AB924" s="116"/>
      <c r="AC924" s="116"/>
      <c r="AD924" s="116"/>
      <c r="AE924" s="168"/>
      <c r="AF924" s="168"/>
      <c r="AG924" s="116"/>
      <c r="AH924" s="116"/>
      <c r="AI924" s="116"/>
      <c r="AJ924" s="116"/>
      <c r="AK924" s="116"/>
      <c r="AL924" s="116"/>
      <c r="AM924" s="116"/>
      <c r="AN924" s="116"/>
      <c r="AO924" s="116"/>
      <c r="AP924" s="116"/>
      <c r="AQ924" s="116"/>
      <c r="AR924" s="116"/>
      <c r="AS924" s="116"/>
      <c r="AT924" s="116"/>
      <c r="AU924" s="116"/>
      <c r="AV924" s="116"/>
      <c r="AW924" s="116"/>
      <c r="AX924" s="116"/>
      <c r="AY924" s="116"/>
      <c r="AZ924" s="116"/>
    </row>
    <row r="925" spans="1:52" ht="12" customHeight="1">
      <c r="A925" s="116"/>
      <c r="B925" s="116"/>
      <c r="C925" s="116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  <c r="AA925" s="116"/>
      <c r="AB925" s="116"/>
      <c r="AC925" s="116"/>
      <c r="AD925" s="116"/>
      <c r="AE925" s="168"/>
      <c r="AF925" s="168"/>
      <c r="AG925" s="116"/>
      <c r="AH925" s="116"/>
      <c r="AI925" s="116"/>
      <c r="AJ925" s="116"/>
      <c r="AK925" s="116"/>
      <c r="AL925" s="116"/>
      <c r="AM925" s="116"/>
      <c r="AN925" s="116"/>
      <c r="AO925" s="116"/>
      <c r="AP925" s="116"/>
      <c r="AQ925" s="116"/>
      <c r="AR925" s="116"/>
      <c r="AS925" s="116"/>
      <c r="AT925" s="116"/>
      <c r="AU925" s="116"/>
      <c r="AV925" s="116"/>
      <c r="AW925" s="116"/>
      <c r="AX925" s="116"/>
      <c r="AY925" s="116"/>
      <c r="AZ925" s="116"/>
    </row>
    <row r="926" spans="1:52" ht="12" customHeight="1">
      <c r="A926" s="116"/>
      <c r="B926" s="116"/>
      <c r="C926" s="116"/>
      <c r="D926" s="116"/>
      <c r="E926" s="116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  <c r="AA926" s="116"/>
      <c r="AB926" s="116"/>
      <c r="AC926" s="116"/>
      <c r="AD926" s="116"/>
      <c r="AE926" s="168"/>
      <c r="AF926" s="168"/>
      <c r="AG926" s="116"/>
      <c r="AH926" s="116"/>
      <c r="AI926" s="116"/>
      <c r="AJ926" s="116"/>
      <c r="AK926" s="116"/>
      <c r="AL926" s="116"/>
      <c r="AM926" s="116"/>
      <c r="AN926" s="116"/>
      <c r="AO926" s="116"/>
      <c r="AP926" s="116"/>
      <c r="AQ926" s="116"/>
      <c r="AR926" s="116"/>
      <c r="AS926" s="116"/>
      <c r="AT926" s="116"/>
      <c r="AU926" s="116"/>
      <c r="AV926" s="116"/>
      <c r="AW926" s="116"/>
      <c r="AX926" s="116"/>
      <c r="AY926" s="116"/>
      <c r="AZ926" s="116"/>
    </row>
    <row r="927" spans="1:52" ht="12" customHeight="1">
      <c r="A927" s="116"/>
      <c r="B927" s="116"/>
      <c r="C927" s="116"/>
      <c r="D927" s="116"/>
      <c r="E927" s="116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  <c r="Z927" s="116"/>
      <c r="AA927" s="116"/>
      <c r="AB927" s="116"/>
      <c r="AC927" s="116"/>
      <c r="AD927" s="116"/>
      <c r="AE927" s="168"/>
      <c r="AF927" s="168"/>
      <c r="AG927" s="116"/>
      <c r="AH927" s="116"/>
      <c r="AI927" s="116"/>
      <c r="AJ927" s="116"/>
      <c r="AK927" s="116"/>
      <c r="AL927" s="116"/>
      <c r="AM927" s="116"/>
      <c r="AN927" s="116"/>
      <c r="AO927" s="116"/>
      <c r="AP927" s="116"/>
      <c r="AQ927" s="116"/>
      <c r="AR927" s="116"/>
      <c r="AS927" s="116"/>
      <c r="AT927" s="116"/>
      <c r="AU927" s="116"/>
      <c r="AV927" s="116"/>
      <c r="AW927" s="116"/>
      <c r="AX927" s="116"/>
      <c r="AY927" s="116"/>
      <c r="AZ927" s="116"/>
    </row>
    <row r="928" spans="1:52" ht="12" customHeight="1">
      <c r="A928" s="116"/>
      <c r="B928" s="116"/>
      <c r="C928" s="116"/>
      <c r="D928" s="116"/>
      <c r="E928" s="116"/>
      <c r="F928" s="116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  <c r="Z928" s="116"/>
      <c r="AA928" s="116"/>
      <c r="AB928" s="116"/>
      <c r="AC928" s="116"/>
      <c r="AD928" s="116"/>
      <c r="AE928" s="168"/>
      <c r="AF928" s="168"/>
      <c r="AG928" s="116"/>
      <c r="AH928" s="116"/>
      <c r="AI928" s="116"/>
      <c r="AJ928" s="116"/>
      <c r="AK928" s="116"/>
      <c r="AL928" s="116"/>
      <c r="AM928" s="116"/>
      <c r="AN928" s="116"/>
      <c r="AO928" s="116"/>
      <c r="AP928" s="116"/>
      <c r="AQ928" s="116"/>
      <c r="AR928" s="116"/>
      <c r="AS928" s="116"/>
      <c r="AT928" s="116"/>
      <c r="AU928" s="116"/>
      <c r="AV928" s="116"/>
      <c r="AW928" s="116"/>
      <c r="AX928" s="116"/>
      <c r="AY928" s="116"/>
      <c r="AZ928" s="116"/>
    </row>
    <row r="929" spans="1:52" ht="12" customHeight="1">
      <c r="A929" s="116"/>
      <c r="B929" s="116"/>
      <c r="C929" s="116"/>
      <c r="D929" s="116"/>
      <c r="E929" s="116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  <c r="Z929" s="116"/>
      <c r="AA929" s="116"/>
      <c r="AB929" s="116"/>
      <c r="AC929" s="116"/>
      <c r="AD929" s="116"/>
      <c r="AE929" s="168"/>
      <c r="AF929" s="168"/>
      <c r="AG929" s="116"/>
      <c r="AH929" s="116"/>
      <c r="AI929" s="116"/>
      <c r="AJ929" s="116"/>
      <c r="AK929" s="116"/>
      <c r="AL929" s="116"/>
      <c r="AM929" s="116"/>
      <c r="AN929" s="116"/>
      <c r="AO929" s="116"/>
      <c r="AP929" s="116"/>
      <c r="AQ929" s="116"/>
      <c r="AR929" s="116"/>
      <c r="AS929" s="116"/>
      <c r="AT929" s="116"/>
      <c r="AU929" s="116"/>
      <c r="AV929" s="116"/>
      <c r="AW929" s="116"/>
      <c r="AX929" s="116"/>
      <c r="AY929" s="116"/>
      <c r="AZ929" s="116"/>
    </row>
    <row r="930" spans="1:52" ht="12" customHeight="1">
      <c r="A930" s="116"/>
      <c r="B930" s="116"/>
      <c r="C930" s="116"/>
      <c r="D930" s="116"/>
      <c r="E930" s="116"/>
      <c r="F930" s="116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  <c r="Z930" s="116"/>
      <c r="AA930" s="116"/>
      <c r="AB930" s="116"/>
      <c r="AC930" s="116"/>
      <c r="AD930" s="116"/>
      <c r="AE930" s="168"/>
      <c r="AF930" s="168"/>
      <c r="AG930" s="116"/>
      <c r="AH930" s="116"/>
      <c r="AI930" s="116"/>
      <c r="AJ930" s="116"/>
      <c r="AK930" s="116"/>
      <c r="AL930" s="116"/>
      <c r="AM930" s="116"/>
      <c r="AN930" s="116"/>
      <c r="AO930" s="116"/>
      <c r="AP930" s="116"/>
      <c r="AQ930" s="116"/>
      <c r="AR930" s="116"/>
      <c r="AS930" s="116"/>
      <c r="AT930" s="116"/>
      <c r="AU930" s="116"/>
      <c r="AV930" s="116"/>
      <c r="AW930" s="116"/>
      <c r="AX930" s="116"/>
      <c r="AY930" s="116"/>
      <c r="AZ930" s="116"/>
    </row>
    <row r="931" spans="1:52" ht="12" customHeight="1">
      <c r="A931" s="116"/>
      <c r="B931" s="116"/>
      <c r="C931" s="116"/>
      <c r="D931" s="116"/>
      <c r="E931" s="116"/>
      <c r="F931" s="116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  <c r="Z931" s="116"/>
      <c r="AA931" s="116"/>
      <c r="AB931" s="116"/>
      <c r="AC931" s="116"/>
      <c r="AD931" s="116"/>
      <c r="AE931" s="168"/>
      <c r="AF931" s="168"/>
      <c r="AG931" s="116"/>
      <c r="AH931" s="116"/>
      <c r="AI931" s="116"/>
      <c r="AJ931" s="116"/>
      <c r="AK931" s="116"/>
      <c r="AL931" s="116"/>
      <c r="AM931" s="116"/>
      <c r="AN931" s="116"/>
      <c r="AO931" s="116"/>
      <c r="AP931" s="116"/>
      <c r="AQ931" s="116"/>
      <c r="AR931" s="116"/>
      <c r="AS931" s="116"/>
      <c r="AT931" s="116"/>
      <c r="AU931" s="116"/>
      <c r="AV931" s="116"/>
      <c r="AW931" s="116"/>
      <c r="AX931" s="116"/>
      <c r="AY931" s="116"/>
      <c r="AZ931" s="116"/>
    </row>
    <row r="932" spans="1:52" ht="12" customHeight="1">
      <c r="A932" s="116"/>
      <c r="B932" s="116"/>
      <c r="C932" s="116"/>
      <c r="D932" s="116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  <c r="Z932" s="116"/>
      <c r="AA932" s="116"/>
      <c r="AB932" s="116"/>
      <c r="AC932" s="116"/>
      <c r="AD932" s="116"/>
      <c r="AE932" s="168"/>
      <c r="AF932" s="168"/>
      <c r="AG932" s="116"/>
      <c r="AH932" s="116"/>
      <c r="AI932" s="116"/>
      <c r="AJ932" s="116"/>
      <c r="AK932" s="116"/>
      <c r="AL932" s="116"/>
      <c r="AM932" s="116"/>
      <c r="AN932" s="116"/>
      <c r="AO932" s="116"/>
      <c r="AP932" s="116"/>
      <c r="AQ932" s="116"/>
      <c r="AR932" s="116"/>
      <c r="AS932" s="116"/>
      <c r="AT932" s="116"/>
      <c r="AU932" s="116"/>
      <c r="AV932" s="116"/>
      <c r="AW932" s="116"/>
      <c r="AX932" s="116"/>
      <c r="AY932" s="116"/>
      <c r="AZ932" s="116"/>
    </row>
    <row r="933" spans="1:52" ht="12" customHeight="1">
      <c r="A933" s="116"/>
      <c r="B933" s="116"/>
      <c r="C933" s="116"/>
      <c r="D933" s="116"/>
      <c r="E933" s="116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  <c r="Z933" s="116"/>
      <c r="AA933" s="116"/>
      <c r="AB933" s="116"/>
      <c r="AC933" s="116"/>
      <c r="AD933" s="116"/>
      <c r="AE933" s="168"/>
      <c r="AF933" s="168"/>
      <c r="AG933" s="116"/>
      <c r="AH933" s="116"/>
      <c r="AI933" s="116"/>
      <c r="AJ933" s="116"/>
      <c r="AK933" s="116"/>
      <c r="AL933" s="116"/>
      <c r="AM933" s="116"/>
      <c r="AN933" s="116"/>
      <c r="AO933" s="116"/>
      <c r="AP933" s="116"/>
      <c r="AQ933" s="116"/>
      <c r="AR933" s="116"/>
      <c r="AS933" s="116"/>
      <c r="AT933" s="116"/>
      <c r="AU933" s="116"/>
      <c r="AV933" s="116"/>
      <c r="AW933" s="116"/>
      <c r="AX933" s="116"/>
      <c r="AY933" s="116"/>
      <c r="AZ933" s="116"/>
    </row>
    <row r="934" spans="1:52" ht="12" customHeight="1">
      <c r="A934" s="116"/>
      <c r="B934" s="116"/>
      <c r="C934" s="116"/>
      <c r="D934" s="116"/>
      <c r="E934" s="116"/>
      <c r="F934" s="116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  <c r="Z934" s="116"/>
      <c r="AA934" s="116"/>
      <c r="AB934" s="116"/>
      <c r="AC934" s="116"/>
      <c r="AD934" s="116"/>
      <c r="AE934" s="168"/>
      <c r="AF934" s="168"/>
      <c r="AG934" s="116"/>
      <c r="AH934" s="116"/>
      <c r="AI934" s="116"/>
      <c r="AJ934" s="116"/>
      <c r="AK934" s="116"/>
      <c r="AL934" s="116"/>
      <c r="AM934" s="116"/>
      <c r="AN934" s="116"/>
      <c r="AO934" s="116"/>
      <c r="AP934" s="116"/>
      <c r="AQ934" s="116"/>
      <c r="AR934" s="116"/>
      <c r="AS934" s="116"/>
      <c r="AT934" s="116"/>
      <c r="AU934" s="116"/>
      <c r="AV934" s="116"/>
      <c r="AW934" s="116"/>
      <c r="AX934" s="116"/>
      <c r="AY934" s="116"/>
      <c r="AZ934" s="116"/>
    </row>
    <row r="935" spans="1:52" ht="12" customHeight="1">
      <c r="A935" s="116"/>
      <c r="B935" s="116"/>
      <c r="C935" s="116"/>
      <c r="D935" s="116"/>
      <c r="E935" s="116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  <c r="AA935" s="116"/>
      <c r="AB935" s="116"/>
      <c r="AC935" s="116"/>
      <c r="AD935" s="116"/>
      <c r="AE935" s="168"/>
      <c r="AF935" s="168"/>
      <c r="AG935" s="116"/>
      <c r="AH935" s="116"/>
      <c r="AI935" s="116"/>
      <c r="AJ935" s="116"/>
      <c r="AK935" s="116"/>
      <c r="AL935" s="116"/>
      <c r="AM935" s="116"/>
      <c r="AN935" s="116"/>
      <c r="AO935" s="116"/>
      <c r="AP935" s="116"/>
      <c r="AQ935" s="116"/>
      <c r="AR935" s="116"/>
      <c r="AS935" s="116"/>
      <c r="AT935" s="116"/>
      <c r="AU935" s="116"/>
      <c r="AV935" s="116"/>
      <c r="AW935" s="116"/>
      <c r="AX935" s="116"/>
      <c r="AY935" s="116"/>
      <c r="AZ935" s="116"/>
    </row>
    <row r="936" spans="1:52" ht="12" customHeight="1">
      <c r="A936" s="116"/>
      <c r="B936" s="116"/>
      <c r="C936" s="116"/>
      <c r="D936" s="116"/>
      <c r="E936" s="116"/>
      <c r="F936" s="116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  <c r="Z936" s="116"/>
      <c r="AA936" s="116"/>
      <c r="AB936" s="116"/>
      <c r="AC936" s="116"/>
      <c r="AD936" s="116"/>
      <c r="AE936" s="168"/>
      <c r="AF936" s="168"/>
      <c r="AG936" s="116"/>
      <c r="AH936" s="116"/>
      <c r="AI936" s="116"/>
      <c r="AJ936" s="116"/>
      <c r="AK936" s="116"/>
      <c r="AL936" s="116"/>
      <c r="AM936" s="116"/>
      <c r="AN936" s="116"/>
      <c r="AO936" s="116"/>
      <c r="AP936" s="116"/>
      <c r="AQ936" s="116"/>
      <c r="AR936" s="116"/>
      <c r="AS936" s="116"/>
      <c r="AT936" s="116"/>
      <c r="AU936" s="116"/>
      <c r="AV936" s="116"/>
      <c r="AW936" s="116"/>
      <c r="AX936" s="116"/>
      <c r="AY936" s="116"/>
      <c r="AZ936" s="116"/>
    </row>
    <row r="937" spans="1:52" ht="12" customHeight="1">
      <c r="A937" s="116"/>
      <c r="B937" s="116"/>
      <c r="C937" s="116"/>
      <c r="D937" s="116"/>
      <c r="E937" s="116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  <c r="Z937" s="116"/>
      <c r="AA937" s="116"/>
      <c r="AB937" s="116"/>
      <c r="AC937" s="116"/>
      <c r="AD937" s="116"/>
      <c r="AE937" s="168"/>
      <c r="AF937" s="168"/>
      <c r="AG937" s="116"/>
      <c r="AH937" s="116"/>
      <c r="AI937" s="116"/>
      <c r="AJ937" s="116"/>
      <c r="AK937" s="116"/>
      <c r="AL937" s="116"/>
      <c r="AM937" s="116"/>
      <c r="AN937" s="116"/>
      <c r="AO937" s="116"/>
      <c r="AP937" s="116"/>
      <c r="AQ937" s="116"/>
      <c r="AR937" s="116"/>
      <c r="AS937" s="116"/>
      <c r="AT937" s="116"/>
      <c r="AU937" s="116"/>
      <c r="AV937" s="116"/>
      <c r="AW937" s="116"/>
      <c r="AX937" s="116"/>
      <c r="AY937" s="116"/>
      <c r="AZ937" s="116"/>
    </row>
    <row r="938" spans="1:52" ht="12" customHeight="1">
      <c r="A938" s="116"/>
      <c r="B938" s="116"/>
      <c r="C938" s="116"/>
      <c r="D938" s="116"/>
      <c r="E938" s="116"/>
      <c r="F938" s="116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  <c r="Z938" s="116"/>
      <c r="AA938" s="116"/>
      <c r="AB938" s="116"/>
      <c r="AC938" s="116"/>
      <c r="AD938" s="116"/>
      <c r="AE938" s="168"/>
      <c r="AF938" s="168"/>
      <c r="AG938" s="116"/>
      <c r="AH938" s="116"/>
      <c r="AI938" s="116"/>
      <c r="AJ938" s="116"/>
      <c r="AK938" s="116"/>
      <c r="AL938" s="116"/>
      <c r="AM938" s="116"/>
      <c r="AN938" s="116"/>
      <c r="AO938" s="116"/>
      <c r="AP938" s="116"/>
      <c r="AQ938" s="116"/>
      <c r="AR938" s="116"/>
      <c r="AS938" s="116"/>
      <c r="AT938" s="116"/>
      <c r="AU938" s="116"/>
      <c r="AV938" s="116"/>
      <c r="AW938" s="116"/>
      <c r="AX938" s="116"/>
      <c r="AY938" s="116"/>
      <c r="AZ938" s="116"/>
    </row>
    <row r="939" spans="1:52" ht="12" customHeight="1">
      <c r="A939" s="116"/>
      <c r="B939" s="116"/>
      <c r="C939" s="116"/>
      <c r="D939" s="116"/>
      <c r="E939" s="116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  <c r="Z939" s="116"/>
      <c r="AA939" s="116"/>
      <c r="AB939" s="116"/>
      <c r="AC939" s="116"/>
      <c r="AD939" s="116"/>
      <c r="AE939" s="168"/>
      <c r="AF939" s="168"/>
      <c r="AG939" s="116"/>
      <c r="AH939" s="116"/>
      <c r="AI939" s="116"/>
      <c r="AJ939" s="116"/>
      <c r="AK939" s="116"/>
      <c r="AL939" s="116"/>
      <c r="AM939" s="116"/>
      <c r="AN939" s="116"/>
      <c r="AO939" s="116"/>
      <c r="AP939" s="116"/>
      <c r="AQ939" s="116"/>
      <c r="AR939" s="116"/>
      <c r="AS939" s="116"/>
      <c r="AT939" s="116"/>
      <c r="AU939" s="116"/>
      <c r="AV939" s="116"/>
      <c r="AW939" s="116"/>
      <c r="AX939" s="116"/>
      <c r="AY939" s="116"/>
      <c r="AZ939" s="116"/>
    </row>
    <row r="940" spans="1:52" ht="12" customHeight="1">
      <c r="A940" s="116"/>
      <c r="B940" s="116"/>
      <c r="C940" s="116"/>
      <c r="D940" s="116"/>
      <c r="E940" s="116"/>
      <c r="F940" s="116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  <c r="U940" s="116"/>
      <c r="V940" s="116"/>
      <c r="W940" s="116"/>
      <c r="X940" s="116"/>
      <c r="Y940" s="116"/>
      <c r="Z940" s="116"/>
      <c r="AA940" s="116"/>
      <c r="AB940" s="116"/>
      <c r="AC940" s="116"/>
      <c r="AD940" s="116"/>
      <c r="AE940" s="168"/>
      <c r="AF940" s="168"/>
      <c r="AG940" s="116"/>
      <c r="AH940" s="116"/>
      <c r="AI940" s="116"/>
      <c r="AJ940" s="116"/>
      <c r="AK940" s="116"/>
      <c r="AL940" s="116"/>
      <c r="AM940" s="116"/>
      <c r="AN940" s="116"/>
      <c r="AO940" s="116"/>
      <c r="AP940" s="116"/>
      <c r="AQ940" s="116"/>
      <c r="AR940" s="116"/>
      <c r="AS940" s="116"/>
      <c r="AT940" s="116"/>
      <c r="AU940" s="116"/>
      <c r="AV940" s="116"/>
      <c r="AW940" s="116"/>
      <c r="AX940" s="116"/>
      <c r="AY940" s="116"/>
      <c r="AZ940" s="116"/>
    </row>
    <row r="941" spans="1:52" ht="12" customHeight="1">
      <c r="A941" s="116"/>
      <c r="B941" s="116"/>
      <c r="C941" s="116"/>
      <c r="D941" s="116"/>
      <c r="E941" s="116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  <c r="Z941" s="116"/>
      <c r="AA941" s="116"/>
      <c r="AB941" s="116"/>
      <c r="AC941" s="116"/>
      <c r="AD941" s="116"/>
      <c r="AE941" s="168"/>
      <c r="AF941" s="168"/>
      <c r="AG941" s="116"/>
      <c r="AH941" s="116"/>
      <c r="AI941" s="116"/>
      <c r="AJ941" s="116"/>
      <c r="AK941" s="116"/>
      <c r="AL941" s="116"/>
      <c r="AM941" s="116"/>
      <c r="AN941" s="116"/>
      <c r="AO941" s="116"/>
      <c r="AP941" s="116"/>
      <c r="AQ941" s="116"/>
      <c r="AR941" s="116"/>
      <c r="AS941" s="116"/>
      <c r="AT941" s="116"/>
      <c r="AU941" s="116"/>
      <c r="AV941" s="116"/>
      <c r="AW941" s="116"/>
      <c r="AX941" s="116"/>
      <c r="AY941" s="116"/>
      <c r="AZ941" s="116"/>
    </row>
    <row r="942" spans="1:52" ht="12" customHeight="1">
      <c r="A942" s="116"/>
      <c r="B942" s="116"/>
      <c r="C942" s="116"/>
      <c r="D942" s="116"/>
      <c r="E942" s="116"/>
      <c r="F942" s="116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  <c r="Z942" s="116"/>
      <c r="AA942" s="116"/>
      <c r="AB942" s="116"/>
      <c r="AC942" s="116"/>
      <c r="AD942" s="116"/>
      <c r="AE942" s="168"/>
      <c r="AF942" s="168"/>
      <c r="AG942" s="116"/>
      <c r="AH942" s="116"/>
      <c r="AI942" s="116"/>
      <c r="AJ942" s="116"/>
      <c r="AK942" s="116"/>
      <c r="AL942" s="116"/>
      <c r="AM942" s="116"/>
      <c r="AN942" s="116"/>
      <c r="AO942" s="116"/>
      <c r="AP942" s="116"/>
      <c r="AQ942" s="116"/>
      <c r="AR942" s="116"/>
      <c r="AS942" s="116"/>
      <c r="AT942" s="116"/>
      <c r="AU942" s="116"/>
      <c r="AV942" s="116"/>
      <c r="AW942" s="116"/>
      <c r="AX942" s="116"/>
      <c r="AY942" s="116"/>
      <c r="AZ942" s="116"/>
    </row>
    <row r="943" spans="1:52" ht="12" customHeight="1">
      <c r="A943" s="116"/>
      <c r="B943" s="116"/>
      <c r="C943" s="116"/>
      <c r="D943" s="116"/>
      <c r="E943" s="116"/>
      <c r="F943" s="116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  <c r="Z943" s="116"/>
      <c r="AA943" s="116"/>
      <c r="AB943" s="116"/>
      <c r="AC943" s="116"/>
      <c r="AD943" s="116"/>
      <c r="AE943" s="168"/>
      <c r="AF943" s="168"/>
      <c r="AG943" s="116"/>
      <c r="AH943" s="116"/>
      <c r="AI943" s="116"/>
      <c r="AJ943" s="116"/>
      <c r="AK943" s="116"/>
      <c r="AL943" s="116"/>
      <c r="AM943" s="116"/>
      <c r="AN943" s="116"/>
      <c r="AO943" s="116"/>
      <c r="AP943" s="116"/>
      <c r="AQ943" s="116"/>
      <c r="AR943" s="116"/>
      <c r="AS943" s="116"/>
      <c r="AT943" s="116"/>
      <c r="AU943" s="116"/>
      <c r="AV943" s="116"/>
      <c r="AW943" s="116"/>
      <c r="AX943" s="116"/>
      <c r="AY943" s="116"/>
      <c r="AZ943" s="116"/>
    </row>
    <row r="944" spans="1:52" ht="12" customHeight="1">
      <c r="A944" s="116"/>
      <c r="B944" s="116"/>
      <c r="C944" s="116"/>
      <c r="D944" s="116"/>
      <c r="E944" s="116"/>
      <c r="F944" s="116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  <c r="Z944" s="116"/>
      <c r="AA944" s="116"/>
      <c r="AB944" s="116"/>
      <c r="AC944" s="116"/>
      <c r="AD944" s="116"/>
      <c r="AE944" s="168"/>
      <c r="AF944" s="168"/>
      <c r="AG944" s="116"/>
      <c r="AH944" s="116"/>
      <c r="AI944" s="116"/>
      <c r="AJ944" s="116"/>
      <c r="AK944" s="116"/>
      <c r="AL944" s="116"/>
      <c r="AM944" s="116"/>
      <c r="AN944" s="116"/>
      <c r="AO944" s="116"/>
      <c r="AP944" s="116"/>
      <c r="AQ944" s="116"/>
      <c r="AR944" s="116"/>
      <c r="AS944" s="116"/>
      <c r="AT944" s="116"/>
      <c r="AU944" s="116"/>
      <c r="AV944" s="116"/>
      <c r="AW944" s="116"/>
      <c r="AX944" s="116"/>
      <c r="AY944" s="116"/>
      <c r="AZ944" s="116"/>
    </row>
    <row r="945" spans="1:52" ht="12" customHeight="1">
      <c r="A945" s="116"/>
      <c r="B945" s="116"/>
      <c r="C945" s="116"/>
      <c r="D945" s="116"/>
      <c r="E945" s="116"/>
      <c r="F945" s="116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  <c r="Z945" s="116"/>
      <c r="AA945" s="116"/>
      <c r="AB945" s="116"/>
      <c r="AC945" s="116"/>
      <c r="AD945" s="116"/>
      <c r="AE945" s="168"/>
      <c r="AF945" s="168"/>
      <c r="AG945" s="116"/>
      <c r="AH945" s="116"/>
      <c r="AI945" s="116"/>
      <c r="AJ945" s="116"/>
      <c r="AK945" s="116"/>
      <c r="AL945" s="116"/>
      <c r="AM945" s="116"/>
      <c r="AN945" s="116"/>
      <c r="AO945" s="116"/>
      <c r="AP945" s="116"/>
      <c r="AQ945" s="116"/>
      <c r="AR945" s="116"/>
      <c r="AS945" s="116"/>
      <c r="AT945" s="116"/>
      <c r="AU945" s="116"/>
      <c r="AV945" s="116"/>
      <c r="AW945" s="116"/>
      <c r="AX945" s="116"/>
      <c r="AY945" s="116"/>
      <c r="AZ945" s="116"/>
    </row>
    <row r="946" spans="1:52" ht="12" customHeight="1">
      <c r="A946" s="116"/>
      <c r="B946" s="116"/>
      <c r="C946" s="116"/>
      <c r="D946" s="116"/>
      <c r="E946" s="116"/>
      <c r="F946" s="116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  <c r="Z946" s="116"/>
      <c r="AA946" s="116"/>
      <c r="AB946" s="116"/>
      <c r="AC946" s="116"/>
      <c r="AD946" s="116"/>
      <c r="AE946" s="168"/>
      <c r="AF946" s="168"/>
      <c r="AG946" s="116"/>
      <c r="AH946" s="116"/>
      <c r="AI946" s="116"/>
      <c r="AJ946" s="116"/>
      <c r="AK946" s="116"/>
      <c r="AL946" s="116"/>
      <c r="AM946" s="116"/>
      <c r="AN946" s="116"/>
      <c r="AO946" s="116"/>
      <c r="AP946" s="116"/>
      <c r="AQ946" s="116"/>
      <c r="AR946" s="116"/>
      <c r="AS946" s="116"/>
      <c r="AT946" s="116"/>
      <c r="AU946" s="116"/>
      <c r="AV946" s="116"/>
      <c r="AW946" s="116"/>
      <c r="AX946" s="116"/>
      <c r="AY946" s="116"/>
      <c r="AZ946" s="116"/>
    </row>
    <row r="947" spans="1:52" ht="12" customHeight="1">
      <c r="A947" s="116"/>
      <c r="B947" s="116"/>
      <c r="C947" s="116"/>
      <c r="D947" s="116"/>
      <c r="E947" s="116"/>
      <c r="F947" s="116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  <c r="Z947" s="116"/>
      <c r="AA947" s="116"/>
      <c r="AB947" s="116"/>
      <c r="AC947" s="116"/>
      <c r="AD947" s="116"/>
      <c r="AE947" s="168"/>
      <c r="AF947" s="168"/>
      <c r="AG947" s="116"/>
      <c r="AH947" s="116"/>
      <c r="AI947" s="116"/>
      <c r="AJ947" s="116"/>
      <c r="AK947" s="116"/>
      <c r="AL947" s="116"/>
      <c r="AM947" s="116"/>
      <c r="AN947" s="116"/>
      <c r="AO947" s="116"/>
      <c r="AP947" s="116"/>
      <c r="AQ947" s="116"/>
      <c r="AR947" s="116"/>
      <c r="AS947" s="116"/>
      <c r="AT947" s="116"/>
      <c r="AU947" s="116"/>
      <c r="AV947" s="116"/>
      <c r="AW947" s="116"/>
      <c r="AX947" s="116"/>
      <c r="AY947" s="116"/>
      <c r="AZ947" s="116"/>
    </row>
    <row r="948" spans="1:52" ht="12" customHeight="1">
      <c r="A948" s="116"/>
      <c r="B948" s="116"/>
      <c r="C948" s="116"/>
      <c r="D948" s="116"/>
      <c r="E948" s="116"/>
      <c r="F948" s="116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  <c r="Z948" s="116"/>
      <c r="AA948" s="116"/>
      <c r="AB948" s="116"/>
      <c r="AC948" s="116"/>
      <c r="AD948" s="116"/>
      <c r="AE948" s="168"/>
      <c r="AF948" s="168"/>
      <c r="AG948" s="116"/>
      <c r="AH948" s="116"/>
      <c r="AI948" s="116"/>
      <c r="AJ948" s="116"/>
      <c r="AK948" s="116"/>
      <c r="AL948" s="116"/>
      <c r="AM948" s="116"/>
      <c r="AN948" s="116"/>
      <c r="AO948" s="116"/>
      <c r="AP948" s="116"/>
      <c r="AQ948" s="116"/>
      <c r="AR948" s="116"/>
      <c r="AS948" s="116"/>
      <c r="AT948" s="116"/>
      <c r="AU948" s="116"/>
      <c r="AV948" s="116"/>
      <c r="AW948" s="116"/>
      <c r="AX948" s="116"/>
      <c r="AY948" s="116"/>
      <c r="AZ948" s="116"/>
    </row>
    <row r="949" spans="1:52" ht="12" customHeight="1">
      <c r="A949" s="116"/>
      <c r="B949" s="116"/>
      <c r="C949" s="116"/>
      <c r="D949" s="116"/>
      <c r="E949" s="116"/>
      <c r="F949" s="116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  <c r="U949" s="116"/>
      <c r="V949" s="116"/>
      <c r="W949" s="116"/>
      <c r="X949" s="116"/>
      <c r="Y949" s="116"/>
      <c r="Z949" s="116"/>
      <c r="AA949" s="116"/>
      <c r="AB949" s="116"/>
      <c r="AC949" s="116"/>
      <c r="AD949" s="116"/>
      <c r="AE949" s="168"/>
      <c r="AF949" s="168"/>
      <c r="AG949" s="116"/>
      <c r="AH949" s="116"/>
      <c r="AI949" s="116"/>
      <c r="AJ949" s="116"/>
      <c r="AK949" s="116"/>
      <c r="AL949" s="116"/>
      <c r="AM949" s="116"/>
      <c r="AN949" s="116"/>
      <c r="AO949" s="116"/>
      <c r="AP949" s="116"/>
      <c r="AQ949" s="116"/>
      <c r="AR949" s="116"/>
      <c r="AS949" s="116"/>
      <c r="AT949" s="116"/>
      <c r="AU949" s="116"/>
      <c r="AV949" s="116"/>
      <c r="AW949" s="116"/>
      <c r="AX949" s="116"/>
      <c r="AY949" s="116"/>
      <c r="AZ949" s="116"/>
    </row>
    <row r="950" spans="1:52" ht="12" customHeight="1">
      <c r="A950" s="116"/>
      <c r="B950" s="116"/>
      <c r="C950" s="116"/>
      <c r="D950" s="116"/>
      <c r="E950" s="116"/>
      <c r="F950" s="116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  <c r="U950" s="116"/>
      <c r="V950" s="116"/>
      <c r="W950" s="116"/>
      <c r="X950" s="116"/>
      <c r="Y950" s="116"/>
      <c r="Z950" s="116"/>
      <c r="AA950" s="116"/>
      <c r="AB950" s="116"/>
      <c r="AC950" s="116"/>
      <c r="AD950" s="116"/>
      <c r="AE950" s="168"/>
      <c r="AF950" s="168"/>
      <c r="AG950" s="116"/>
      <c r="AH950" s="116"/>
      <c r="AI950" s="116"/>
      <c r="AJ950" s="116"/>
      <c r="AK950" s="116"/>
      <c r="AL950" s="116"/>
      <c r="AM950" s="116"/>
      <c r="AN950" s="116"/>
      <c r="AO950" s="116"/>
      <c r="AP950" s="116"/>
      <c r="AQ950" s="116"/>
      <c r="AR950" s="116"/>
      <c r="AS950" s="116"/>
      <c r="AT950" s="116"/>
      <c r="AU950" s="116"/>
      <c r="AV950" s="116"/>
      <c r="AW950" s="116"/>
      <c r="AX950" s="116"/>
      <c r="AY950" s="116"/>
      <c r="AZ950" s="116"/>
    </row>
    <row r="951" spans="1:52" ht="12" customHeight="1">
      <c r="A951" s="116"/>
      <c r="B951" s="116"/>
      <c r="C951" s="116"/>
      <c r="D951" s="116"/>
      <c r="E951" s="116"/>
      <c r="F951" s="116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  <c r="Z951" s="116"/>
      <c r="AA951" s="116"/>
      <c r="AB951" s="116"/>
      <c r="AC951" s="116"/>
      <c r="AD951" s="116"/>
      <c r="AE951" s="168"/>
      <c r="AF951" s="168"/>
      <c r="AG951" s="116"/>
      <c r="AH951" s="116"/>
      <c r="AI951" s="116"/>
      <c r="AJ951" s="116"/>
      <c r="AK951" s="116"/>
      <c r="AL951" s="116"/>
      <c r="AM951" s="116"/>
      <c r="AN951" s="116"/>
      <c r="AO951" s="116"/>
      <c r="AP951" s="116"/>
      <c r="AQ951" s="116"/>
      <c r="AR951" s="116"/>
      <c r="AS951" s="116"/>
      <c r="AT951" s="116"/>
      <c r="AU951" s="116"/>
      <c r="AV951" s="116"/>
      <c r="AW951" s="116"/>
      <c r="AX951" s="116"/>
      <c r="AY951" s="116"/>
      <c r="AZ951" s="116"/>
    </row>
    <row r="952" spans="1:52" ht="12" customHeight="1">
      <c r="A952" s="116"/>
      <c r="B952" s="116"/>
      <c r="C952" s="116"/>
      <c r="D952" s="116"/>
      <c r="E952" s="116"/>
      <c r="F952" s="116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  <c r="Z952" s="116"/>
      <c r="AA952" s="116"/>
      <c r="AB952" s="116"/>
      <c r="AC952" s="116"/>
      <c r="AD952" s="116"/>
      <c r="AE952" s="168"/>
      <c r="AF952" s="168"/>
      <c r="AG952" s="116"/>
      <c r="AH952" s="116"/>
      <c r="AI952" s="116"/>
      <c r="AJ952" s="116"/>
      <c r="AK952" s="116"/>
      <c r="AL952" s="116"/>
      <c r="AM952" s="116"/>
      <c r="AN952" s="116"/>
      <c r="AO952" s="116"/>
      <c r="AP952" s="116"/>
      <c r="AQ952" s="116"/>
      <c r="AR952" s="116"/>
      <c r="AS952" s="116"/>
      <c r="AT952" s="116"/>
      <c r="AU952" s="116"/>
      <c r="AV952" s="116"/>
      <c r="AW952" s="116"/>
      <c r="AX952" s="116"/>
      <c r="AY952" s="116"/>
      <c r="AZ952" s="116"/>
    </row>
    <row r="953" spans="1:52" ht="12" customHeight="1">
      <c r="A953" s="116"/>
      <c r="B953" s="116"/>
      <c r="C953" s="116"/>
      <c r="D953" s="116"/>
      <c r="E953" s="116"/>
      <c r="F953" s="116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  <c r="Z953" s="116"/>
      <c r="AA953" s="116"/>
      <c r="AB953" s="116"/>
      <c r="AC953" s="116"/>
      <c r="AD953" s="116"/>
      <c r="AE953" s="168"/>
      <c r="AF953" s="168"/>
      <c r="AG953" s="116"/>
      <c r="AH953" s="116"/>
      <c r="AI953" s="116"/>
      <c r="AJ953" s="116"/>
      <c r="AK953" s="116"/>
      <c r="AL953" s="116"/>
      <c r="AM953" s="116"/>
      <c r="AN953" s="116"/>
      <c r="AO953" s="116"/>
      <c r="AP953" s="116"/>
      <c r="AQ953" s="116"/>
      <c r="AR953" s="116"/>
      <c r="AS953" s="116"/>
      <c r="AT953" s="116"/>
      <c r="AU953" s="116"/>
      <c r="AV953" s="116"/>
      <c r="AW953" s="116"/>
      <c r="AX953" s="116"/>
      <c r="AY953" s="116"/>
      <c r="AZ953" s="116"/>
    </row>
    <row r="954" spans="1:52" ht="12" customHeight="1">
      <c r="A954" s="116"/>
      <c r="B954" s="116"/>
      <c r="C954" s="116"/>
      <c r="D954" s="116"/>
      <c r="E954" s="116"/>
      <c r="F954" s="116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  <c r="S954" s="116"/>
      <c r="T954" s="116"/>
      <c r="U954" s="116"/>
      <c r="V954" s="116"/>
      <c r="W954" s="116"/>
      <c r="X954" s="116"/>
      <c r="Y954" s="116"/>
      <c r="Z954" s="116"/>
      <c r="AA954" s="116"/>
      <c r="AB954" s="116"/>
      <c r="AC954" s="116"/>
      <c r="AD954" s="116"/>
      <c r="AE954" s="168"/>
      <c r="AF954" s="168"/>
      <c r="AG954" s="116"/>
      <c r="AH954" s="116"/>
      <c r="AI954" s="116"/>
      <c r="AJ954" s="116"/>
      <c r="AK954" s="116"/>
      <c r="AL954" s="116"/>
      <c r="AM954" s="116"/>
      <c r="AN954" s="116"/>
      <c r="AO954" s="116"/>
      <c r="AP954" s="116"/>
      <c r="AQ954" s="116"/>
      <c r="AR954" s="116"/>
      <c r="AS954" s="116"/>
      <c r="AT954" s="116"/>
      <c r="AU954" s="116"/>
      <c r="AV954" s="116"/>
      <c r="AW954" s="116"/>
      <c r="AX954" s="116"/>
      <c r="AY954" s="116"/>
      <c r="AZ954" s="116"/>
    </row>
    <row r="955" spans="1:52" ht="12" customHeight="1">
      <c r="A955" s="116"/>
      <c r="B955" s="116"/>
      <c r="C955" s="116"/>
      <c r="D955" s="116"/>
      <c r="E955" s="116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  <c r="Z955" s="116"/>
      <c r="AA955" s="116"/>
      <c r="AB955" s="116"/>
      <c r="AC955" s="116"/>
      <c r="AD955" s="116"/>
      <c r="AE955" s="168"/>
      <c r="AF955" s="168"/>
      <c r="AG955" s="116"/>
      <c r="AH955" s="116"/>
      <c r="AI955" s="116"/>
      <c r="AJ955" s="116"/>
      <c r="AK955" s="116"/>
      <c r="AL955" s="116"/>
      <c r="AM955" s="116"/>
      <c r="AN955" s="116"/>
      <c r="AO955" s="116"/>
      <c r="AP955" s="116"/>
      <c r="AQ955" s="116"/>
      <c r="AR955" s="116"/>
      <c r="AS955" s="116"/>
      <c r="AT955" s="116"/>
      <c r="AU955" s="116"/>
      <c r="AV955" s="116"/>
      <c r="AW955" s="116"/>
      <c r="AX955" s="116"/>
      <c r="AY955" s="116"/>
      <c r="AZ955" s="116"/>
    </row>
    <row r="956" spans="1:52" ht="12" customHeight="1">
      <c r="A956" s="116"/>
      <c r="B956" s="116"/>
      <c r="C956" s="116"/>
      <c r="D956" s="116"/>
      <c r="E956" s="116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  <c r="Z956" s="116"/>
      <c r="AA956" s="116"/>
      <c r="AB956" s="116"/>
      <c r="AC956" s="116"/>
      <c r="AD956" s="116"/>
      <c r="AE956" s="168"/>
      <c r="AF956" s="168"/>
      <c r="AG956" s="116"/>
      <c r="AH956" s="116"/>
      <c r="AI956" s="116"/>
      <c r="AJ956" s="116"/>
      <c r="AK956" s="116"/>
      <c r="AL956" s="116"/>
      <c r="AM956" s="116"/>
      <c r="AN956" s="116"/>
      <c r="AO956" s="116"/>
      <c r="AP956" s="116"/>
      <c r="AQ956" s="116"/>
      <c r="AR956" s="116"/>
      <c r="AS956" s="116"/>
      <c r="AT956" s="116"/>
      <c r="AU956" s="116"/>
      <c r="AV956" s="116"/>
      <c r="AW956" s="116"/>
      <c r="AX956" s="116"/>
      <c r="AY956" s="116"/>
      <c r="AZ956" s="116"/>
    </row>
    <row r="957" spans="1:52" ht="12" customHeight="1">
      <c r="A957" s="116"/>
      <c r="B957" s="116"/>
      <c r="C957" s="116"/>
      <c r="D957" s="116"/>
      <c r="E957" s="116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  <c r="Z957" s="116"/>
      <c r="AA957" s="116"/>
      <c r="AB957" s="116"/>
      <c r="AC957" s="116"/>
      <c r="AD957" s="116"/>
      <c r="AE957" s="168"/>
      <c r="AF957" s="168"/>
      <c r="AG957" s="116"/>
      <c r="AH957" s="116"/>
      <c r="AI957" s="116"/>
      <c r="AJ957" s="116"/>
      <c r="AK957" s="116"/>
      <c r="AL957" s="116"/>
      <c r="AM957" s="116"/>
      <c r="AN957" s="116"/>
      <c r="AO957" s="116"/>
      <c r="AP957" s="116"/>
      <c r="AQ957" s="116"/>
      <c r="AR957" s="116"/>
      <c r="AS957" s="116"/>
      <c r="AT957" s="116"/>
      <c r="AU957" s="116"/>
      <c r="AV957" s="116"/>
      <c r="AW957" s="116"/>
      <c r="AX957" s="116"/>
      <c r="AY957" s="116"/>
      <c r="AZ957" s="116"/>
    </row>
    <row r="958" spans="1:52" ht="12" customHeight="1">
      <c r="A958" s="116"/>
      <c r="B958" s="116"/>
      <c r="C958" s="116"/>
      <c r="D958" s="116"/>
      <c r="E958" s="116"/>
      <c r="F958" s="116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  <c r="Z958" s="116"/>
      <c r="AA958" s="116"/>
      <c r="AB958" s="116"/>
      <c r="AC958" s="116"/>
      <c r="AD958" s="116"/>
      <c r="AE958" s="168"/>
      <c r="AF958" s="168"/>
      <c r="AG958" s="116"/>
      <c r="AH958" s="116"/>
      <c r="AI958" s="116"/>
      <c r="AJ958" s="116"/>
      <c r="AK958" s="116"/>
      <c r="AL958" s="116"/>
      <c r="AM958" s="116"/>
      <c r="AN958" s="116"/>
      <c r="AO958" s="116"/>
      <c r="AP958" s="116"/>
      <c r="AQ958" s="116"/>
      <c r="AR958" s="116"/>
      <c r="AS958" s="116"/>
      <c r="AT958" s="116"/>
      <c r="AU958" s="116"/>
      <c r="AV958" s="116"/>
      <c r="AW958" s="116"/>
      <c r="AX958" s="116"/>
      <c r="AY958" s="116"/>
      <c r="AZ958" s="116"/>
    </row>
    <row r="959" spans="1:52" ht="12" customHeight="1">
      <c r="A959" s="116"/>
      <c r="B959" s="116"/>
      <c r="C959" s="116"/>
      <c r="D959" s="116"/>
      <c r="E959" s="116"/>
      <c r="F959" s="116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  <c r="Z959" s="116"/>
      <c r="AA959" s="116"/>
      <c r="AB959" s="116"/>
      <c r="AC959" s="116"/>
      <c r="AD959" s="116"/>
      <c r="AE959" s="168"/>
      <c r="AF959" s="168"/>
      <c r="AG959" s="116"/>
      <c r="AH959" s="116"/>
      <c r="AI959" s="116"/>
      <c r="AJ959" s="116"/>
      <c r="AK959" s="116"/>
      <c r="AL959" s="116"/>
      <c r="AM959" s="116"/>
      <c r="AN959" s="116"/>
      <c r="AO959" s="116"/>
      <c r="AP959" s="116"/>
      <c r="AQ959" s="116"/>
      <c r="AR959" s="116"/>
      <c r="AS959" s="116"/>
      <c r="AT959" s="116"/>
      <c r="AU959" s="116"/>
      <c r="AV959" s="116"/>
      <c r="AW959" s="116"/>
      <c r="AX959" s="116"/>
      <c r="AY959" s="116"/>
      <c r="AZ959" s="116"/>
    </row>
    <row r="960" spans="1:52" ht="12" customHeight="1">
      <c r="A960" s="116"/>
      <c r="B960" s="116"/>
      <c r="C960" s="116"/>
      <c r="D960" s="116"/>
      <c r="E960" s="116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  <c r="AA960" s="116"/>
      <c r="AB960" s="116"/>
      <c r="AC960" s="116"/>
      <c r="AD960" s="116"/>
      <c r="AE960" s="168"/>
      <c r="AF960" s="168"/>
      <c r="AG960" s="116"/>
      <c r="AH960" s="116"/>
      <c r="AI960" s="116"/>
      <c r="AJ960" s="116"/>
      <c r="AK960" s="116"/>
      <c r="AL960" s="116"/>
      <c r="AM960" s="116"/>
      <c r="AN960" s="116"/>
      <c r="AO960" s="116"/>
      <c r="AP960" s="116"/>
      <c r="AQ960" s="116"/>
      <c r="AR960" s="116"/>
      <c r="AS960" s="116"/>
      <c r="AT960" s="116"/>
      <c r="AU960" s="116"/>
      <c r="AV960" s="116"/>
      <c r="AW960" s="116"/>
      <c r="AX960" s="116"/>
      <c r="AY960" s="116"/>
      <c r="AZ960" s="116"/>
    </row>
    <row r="961" spans="1:52" ht="12" customHeight="1">
      <c r="A961" s="116"/>
      <c r="B961" s="116"/>
      <c r="C961" s="116"/>
      <c r="D961" s="116"/>
      <c r="E961" s="116"/>
      <c r="F961" s="116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  <c r="S961" s="116"/>
      <c r="T961" s="116"/>
      <c r="U961" s="116"/>
      <c r="V961" s="116"/>
      <c r="W961" s="116"/>
      <c r="X961" s="116"/>
      <c r="Y961" s="116"/>
      <c r="Z961" s="116"/>
      <c r="AA961" s="116"/>
      <c r="AB961" s="116"/>
      <c r="AC961" s="116"/>
      <c r="AD961" s="116"/>
      <c r="AE961" s="168"/>
      <c r="AF961" s="168"/>
      <c r="AG961" s="116"/>
      <c r="AH961" s="116"/>
      <c r="AI961" s="116"/>
      <c r="AJ961" s="116"/>
      <c r="AK961" s="116"/>
      <c r="AL961" s="116"/>
      <c r="AM961" s="116"/>
      <c r="AN961" s="116"/>
      <c r="AO961" s="116"/>
      <c r="AP961" s="116"/>
      <c r="AQ961" s="116"/>
      <c r="AR961" s="116"/>
      <c r="AS961" s="116"/>
      <c r="AT961" s="116"/>
      <c r="AU961" s="116"/>
      <c r="AV961" s="116"/>
      <c r="AW961" s="116"/>
      <c r="AX961" s="116"/>
      <c r="AY961" s="116"/>
      <c r="AZ961" s="116"/>
    </row>
    <row r="962" spans="1:52" ht="12" customHeight="1">
      <c r="A962" s="116"/>
      <c r="B962" s="116"/>
      <c r="C962" s="116"/>
      <c r="D962" s="116"/>
      <c r="E962" s="116"/>
      <c r="F962" s="116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  <c r="S962" s="116"/>
      <c r="T962" s="116"/>
      <c r="U962" s="116"/>
      <c r="V962" s="116"/>
      <c r="W962" s="116"/>
      <c r="X962" s="116"/>
      <c r="Y962" s="116"/>
      <c r="Z962" s="116"/>
      <c r="AA962" s="116"/>
      <c r="AB962" s="116"/>
      <c r="AC962" s="116"/>
      <c r="AD962" s="116"/>
      <c r="AE962" s="168"/>
      <c r="AF962" s="168"/>
      <c r="AG962" s="116"/>
      <c r="AH962" s="116"/>
      <c r="AI962" s="116"/>
      <c r="AJ962" s="116"/>
      <c r="AK962" s="116"/>
      <c r="AL962" s="116"/>
      <c r="AM962" s="116"/>
      <c r="AN962" s="116"/>
      <c r="AO962" s="116"/>
      <c r="AP962" s="116"/>
      <c r="AQ962" s="116"/>
      <c r="AR962" s="116"/>
      <c r="AS962" s="116"/>
      <c r="AT962" s="116"/>
      <c r="AU962" s="116"/>
      <c r="AV962" s="116"/>
      <c r="AW962" s="116"/>
      <c r="AX962" s="116"/>
      <c r="AY962" s="116"/>
      <c r="AZ962" s="116"/>
    </row>
    <row r="963" spans="1:52" ht="12" customHeight="1">
      <c r="A963" s="116"/>
      <c r="B963" s="116"/>
      <c r="C963" s="116"/>
      <c r="D963" s="116"/>
      <c r="E963" s="116"/>
      <c r="F963" s="116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  <c r="U963" s="116"/>
      <c r="V963" s="116"/>
      <c r="W963" s="116"/>
      <c r="X963" s="116"/>
      <c r="Y963" s="116"/>
      <c r="Z963" s="116"/>
      <c r="AA963" s="116"/>
      <c r="AB963" s="116"/>
      <c r="AC963" s="116"/>
      <c r="AD963" s="116"/>
      <c r="AE963" s="168"/>
      <c r="AF963" s="168"/>
      <c r="AG963" s="116"/>
      <c r="AH963" s="116"/>
      <c r="AI963" s="116"/>
      <c r="AJ963" s="116"/>
      <c r="AK963" s="116"/>
      <c r="AL963" s="116"/>
      <c r="AM963" s="116"/>
      <c r="AN963" s="116"/>
      <c r="AO963" s="116"/>
      <c r="AP963" s="116"/>
      <c r="AQ963" s="116"/>
      <c r="AR963" s="116"/>
      <c r="AS963" s="116"/>
      <c r="AT963" s="116"/>
      <c r="AU963" s="116"/>
      <c r="AV963" s="116"/>
      <c r="AW963" s="116"/>
      <c r="AX963" s="116"/>
      <c r="AY963" s="116"/>
      <c r="AZ963" s="116"/>
    </row>
    <row r="964" spans="1:52" ht="12" customHeight="1">
      <c r="A964" s="116"/>
      <c r="B964" s="116"/>
      <c r="C964" s="116"/>
      <c r="D964" s="116"/>
      <c r="E964" s="116"/>
      <c r="F964" s="116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  <c r="Z964" s="116"/>
      <c r="AA964" s="116"/>
      <c r="AB964" s="116"/>
      <c r="AC964" s="116"/>
      <c r="AD964" s="116"/>
      <c r="AE964" s="168"/>
      <c r="AF964" s="168"/>
      <c r="AG964" s="116"/>
      <c r="AH964" s="116"/>
      <c r="AI964" s="116"/>
      <c r="AJ964" s="116"/>
      <c r="AK964" s="116"/>
      <c r="AL964" s="116"/>
      <c r="AM964" s="116"/>
      <c r="AN964" s="116"/>
      <c r="AO964" s="116"/>
      <c r="AP964" s="116"/>
      <c r="AQ964" s="116"/>
      <c r="AR964" s="116"/>
      <c r="AS964" s="116"/>
      <c r="AT964" s="116"/>
      <c r="AU964" s="116"/>
      <c r="AV964" s="116"/>
      <c r="AW964" s="116"/>
      <c r="AX964" s="116"/>
      <c r="AY964" s="116"/>
      <c r="AZ964" s="116"/>
    </row>
    <row r="965" spans="1:52" ht="12" customHeight="1">
      <c r="A965" s="116"/>
      <c r="B965" s="116"/>
      <c r="C965" s="116"/>
      <c r="D965" s="116"/>
      <c r="E965" s="116"/>
      <c r="F965" s="116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  <c r="Z965" s="116"/>
      <c r="AA965" s="116"/>
      <c r="AB965" s="116"/>
      <c r="AC965" s="116"/>
      <c r="AD965" s="116"/>
      <c r="AE965" s="168"/>
      <c r="AF965" s="168"/>
      <c r="AG965" s="116"/>
      <c r="AH965" s="116"/>
      <c r="AI965" s="116"/>
      <c r="AJ965" s="116"/>
      <c r="AK965" s="116"/>
      <c r="AL965" s="116"/>
      <c r="AM965" s="116"/>
      <c r="AN965" s="116"/>
      <c r="AO965" s="116"/>
      <c r="AP965" s="116"/>
      <c r="AQ965" s="116"/>
      <c r="AR965" s="116"/>
      <c r="AS965" s="116"/>
      <c r="AT965" s="116"/>
      <c r="AU965" s="116"/>
      <c r="AV965" s="116"/>
      <c r="AW965" s="116"/>
      <c r="AX965" s="116"/>
      <c r="AY965" s="116"/>
      <c r="AZ965" s="116"/>
    </row>
    <row r="966" spans="1:52" ht="12" customHeight="1">
      <c r="A966" s="116"/>
      <c r="B966" s="116"/>
      <c r="C966" s="116"/>
      <c r="D966" s="116"/>
      <c r="E966" s="116"/>
      <c r="F966" s="116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  <c r="U966" s="116"/>
      <c r="V966" s="116"/>
      <c r="W966" s="116"/>
      <c r="X966" s="116"/>
      <c r="Y966" s="116"/>
      <c r="Z966" s="116"/>
      <c r="AA966" s="116"/>
      <c r="AB966" s="116"/>
      <c r="AC966" s="116"/>
      <c r="AD966" s="116"/>
      <c r="AE966" s="168"/>
      <c r="AF966" s="168"/>
      <c r="AG966" s="116"/>
      <c r="AH966" s="116"/>
      <c r="AI966" s="116"/>
      <c r="AJ966" s="116"/>
      <c r="AK966" s="116"/>
      <c r="AL966" s="116"/>
      <c r="AM966" s="116"/>
      <c r="AN966" s="116"/>
      <c r="AO966" s="116"/>
      <c r="AP966" s="116"/>
      <c r="AQ966" s="116"/>
      <c r="AR966" s="116"/>
      <c r="AS966" s="116"/>
      <c r="AT966" s="116"/>
      <c r="AU966" s="116"/>
      <c r="AV966" s="116"/>
      <c r="AW966" s="116"/>
      <c r="AX966" s="116"/>
      <c r="AY966" s="116"/>
      <c r="AZ966" s="116"/>
    </row>
    <row r="967" spans="1:52" ht="12" customHeight="1">
      <c r="A967" s="116"/>
      <c r="B967" s="116"/>
      <c r="C967" s="116"/>
      <c r="D967" s="116"/>
      <c r="E967" s="116"/>
      <c r="F967" s="116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  <c r="S967" s="116"/>
      <c r="T967" s="116"/>
      <c r="U967" s="116"/>
      <c r="V967" s="116"/>
      <c r="W967" s="116"/>
      <c r="X967" s="116"/>
      <c r="Y967" s="116"/>
      <c r="Z967" s="116"/>
      <c r="AA967" s="116"/>
      <c r="AB967" s="116"/>
      <c r="AC967" s="116"/>
      <c r="AD967" s="116"/>
      <c r="AE967" s="168"/>
      <c r="AF967" s="168"/>
      <c r="AG967" s="116"/>
      <c r="AH967" s="116"/>
      <c r="AI967" s="116"/>
      <c r="AJ967" s="116"/>
      <c r="AK967" s="116"/>
      <c r="AL967" s="116"/>
      <c r="AM967" s="116"/>
      <c r="AN967" s="116"/>
      <c r="AO967" s="116"/>
      <c r="AP967" s="116"/>
      <c r="AQ967" s="116"/>
      <c r="AR967" s="116"/>
      <c r="AS967" s="116"/>
      <c r="AT967" s="116"/>
      <c r="AU967" s="116"/>
      <c r="AV967" s="116"/>
      <c r="AW967" s="116"/>
      <c r="AX967" s="116"/>
      <c r="AY967" s="116"/>
      <c r="AZ967" s="116"/>
    </row>
    <row r="968" spans="1:52" ht="12" customHeight="1">
      <c r="A968" s="116"/>
      <c r="B968" s="116"/>
      <c r="C968" s="116"/>
      <c r="D968" s="116"/>
      <c r="E968" s="116"/>
      <c r="F968" s="116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6"/>
      <c r="Z968" s="116"/>
      <c r="AA968" s="116"/>
      <c r="AB968" s="116"/>
      <c r="AC968" s="116"/>
      <c r="AD968" s="116"/>
      <c r="AE968" s="168"/>
      <c r="AF968" s="168"/>
      <c r="AG968" s="116"/>
      <c r="AH968" s="116"/>
      <c r="AI968" s="116"/>
      <c r="AJ968" s="116"/>
      <c r="AK968" s="116"/>
      <c r="AL968" s="116"/>
      <c r="AM968" s="116"/>
      <c r="AN968" s="116"/>
      <c r="AO968" s="116"/>
      <c r="AP968" s="116"/>
      <c r="AQ968" s="116"/>
      <c r="AR968" s="116"/>
      <c r="AS968" s="116"/>
      <c r="AT968" s="116"/>
      <c r="AU968" s="116"/>
      <c r="AV968" s="116"/>
      <c r="AW968" s="116"/>
      <c r="AX968" s="116"/>
      <c r="AY968" s="116"/>
      <c r="AZ968" s="116"/>
    </row>
    <row r="969" spans="1:52" ht="12" customHeight="1">
      <c r="A969" s="116"/>
      <c r="B969" s="116"/>
      <c r="C969" s="116"/>
      <c r="D969" s="116"/>
      <c r="E969" s="116"/>
      <c r="F969" s="116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  <c r="Z969" s="116"/>
      <c r="AA969" s="116"/>
      <c r="AB969" s="116"/>
      <c r="AC969" s="116"/>
      <c r="AD969" s="116"/>
      <c r="AE969" s="168"/>
      <c r="AF969" s="168"/>
      <c r="AG969" s="116"/>
      <c r="AH969" s="116"/>
      <c r="AI969" s="116"/>
      <c r="AJ969" s="116"/>
      <c r="AK969" s="116"/>
      <c r="AL969" s="116"/>
      <c r="AM969" s="116"/>
      <c r="AN969" s="116"/>
      <c r="AO969" s="116"/>
      <c r="AP969" s="116"/>
      <c r="AQ969" s="116"/>
      <c r="AR969" s="116"/>
      <c r="AS969" s="116"/>
      <c r="AT969" s="116"/>
      <c r="AU969" s="116"/>
      <c r="AV969" s="116"/>
      <c r="AW969" s="116"/>
      <c r="AX969" s="116"/>
      <c r="AY969" s="116"/>
      <c r="AZ969" s="116"/>
    </row>
    <row r="970" spans="1:52" ht="12" customHeight="1">
      <c r="A970" s="116"/>
      <c r="B970" s="116"/>
      <c r="C970" s="116"/>
      <c r="D970" s="116"/>
      <c r="E970" s="116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  <c r="Z970" s="116"/>
      <c r="AA970" s="116"/>
      <c r="AB970" s="116"/>
      <c r="AC970" s="116"/>
      <c r="AD970" s="116"/>
      <c r="AE970" s="168"/>
      <c r="AF970" s="168"/>
      <c r="AG970" s="116"/>
      <c r="AH970" s="116"/>
      <c r="AI970" s="116"/>
      <c r="AJ970" s="116"/>
      <c r="AK970" s="116"/>
      <c r="AL970" s="116"/>
      <c r="AM970" s="116"/>
      <c r="AN970" s="116"/>
      <c r="AO970" s="116"/>
      <c r="AP970" s="116"/>
      <c r="AQ970" s="116"/>
      <c r="AR970" s="116"/>
      <c r="AS970" s="116"/>
      <c r="AT970" s="116"/>
      <c r="AU970" s="116"/>
      <c r="AV970" s="116"/>
      <c r="AW970" s="116"/>
      <c r="AX970" s="116"/>
      <c r="AY970" s="116"/>
      <c r="AZ970" s="116"/>
    </row>
    <row r="971" spans="1:52" ht="12" customHeight="1">
      <c r="A971" s="116"/>
      <c r="B971" s="116"/>
      <c r="C971" s="116"/>
      <c r="D971" s="116"/>
      <c r="E971" s="116"/>
      <c r="F971" s="116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  <c r="Z971" s="116"/>
      <c r="AA971" s="116"/>
      <c r="AB971" s="116"/>
      <c r="AC971" s="116"/>
      <c r="AD971" s="116"/>
      <c r="AE971" s="168"/>
      <c r="AF971" s="168"/>
      <c r="AG971" s="116"/>
      <c r="AH971" s="116"/>
      <c r="AI971" s="116"/>
      <c r="AJ971" s="116"/>
      <c r="AK971" s="116"/>
      <c r="AL971" s="116"/>
      <c r="AM971" s="116"/>
      <c r="AN971" s="116"/>
      <c r="AO971" s="116"/>
      <c r="AP971" s="116"/>
      <c r="AQ971" s="116"/>
      <c r="AR971" s="116"/>
      <c r="AS971" s="116"/>
      <c r="AT971" s="116"/>
      <c r="AU971" s="116"/>
      <c r="AV971" s="116"/>
      <c r="AW971" s="116"/>
      <c r="AX971" s="116"/>
      <c r="AY971" s="116"/>
      <c r="AZ971" s="116"/>
    </row>
    <row r="972" spans="1:52" ht="12" customHeight="1">
      <c r="A972" s="116"/>
      <c r="B972" s="116"/>
      <c r="C972" s="116"/>
      <c r="D972" s="116"/>
      <c r="E972" s="116"/>
      <c r="F972" s="116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6"/>
      <c r="Z972" s="116"/>
      <c r="AA972" s="116"/>
      <c r="AB972" s="116"/>
      <c r="AC972" s="116"/>
      <c r="AD972" s="116"/>
      <c r="AE972" s="168"/>
      <c r="AF972" s="168"/>
      <c r="AG972" s="116"/>
      <c r="AH972" s="116"/>
      <c r="AI972" s="116"/>
      <c r="AJ972" s="116"/>
      <c r="AK972" s="116"/>
      <c r="AL972" s="116"/>
      <c r="AM972" s="116"/>
      <c r="AN972" s="116"/>
      <c r="AO972" s="116"/>
      <c r="AP972" s="116"/>
      <c r="AQ972" s="116"/>
      <c r="AR972" s="116"/>
      <c r="AS972" s="116"/>
      <c r="AT972" s="116"/>
      <c r="AU972" s="116"/>
      <c r="AV972" s="116"/>
      <c r="AW972" s="116"/>
      <c r="AX972" s="116"/>
      <c r="AY972" s="116"/>
      <c r="AZ972" s="116"/>
    </row>
    <row r="973" spans="1:52" ht="12" customHeight="1">
      <c r="A973" s="116"/>
      <c r="B973" s="116"/>
      <c r="C973" s="116"/>
      <c r="D973" s="116"/>
      <c r="E973" s="116"/>
      <c r="F973" s="116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  <c r="Z973" s="116"/>
      <c r="AA973" s="116"/>
      <c r="AB973" s="116"/>
      <c r="AC973" s="116"/>
      <c r="AD973" s="116"/>
      <c r="AE973" s="168"/>
      <c r="AF973" s="168"/>
      <c r="AG973" s="116"/>
      <c r="AH973" s="116"/>
      <c r="AI973" s="116"/>
      <c r="AJ973" s="116"/>
      <c r="AK973" s="116"/>
      <c r="AL973" s="116"/>
      <c r="AM973" s="116"/>
      <c r="AN973" s="116"/>
      <c r="AO973" s="116"/>
      <c r="AP973" s="116"/>
      <c r="AQ973" s="116"/>
      <c r="AR973" s="116"/>
      <c r="AS973" s="116"/>
      <c r="AT973" s="116"/>
      <c r="AU973" s="116"/>
      <c r="AV973" s="116"/>
      <c r="AW973" s="116"/>
      <c r="AX973" s="116"/>
      <c r="AY973" s="116"/>
      <c r="AZ973" s="116"/>
    </row>
    <row r="974" spans="1:52" ht="12" customHeight="1">
      <c r="A974" s="116"/>
      <c r="B974" s="116"/>
      <c r="C974" s="116"/>
      <c r="D974" s="116"/>
      <c r="E974" s="116"/>
      <c r="F974" s="116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  <c r="Z974" s="116"/>
      <c r="AA974" s="116"/>
      <c r="AB974" s="116"/>
      <c r="AC974" s="116"/>
      <c r="AD974" s="116"/>
      <c r="AE974" s="168"/>
      <c r="AF974" s="168"/>
      <c r="AG974" s="116"/>
      <c r="AH974" s="116"/>
      <c r="AI974" s="116"/>
      <c r="AJ974" s="116"/>
      <c r="AK974" s="116"/>
      <c r="AL974" s="116"/>
      <c r="AM974" s="116"/>
      <c r="AN974" s="116"/>
      <c r="AO974" s="116"/>
      <c r="AP974" s="116"/>
      <c r="AQ974" s="116"/>
      <c r="AR974" s="116"/>
      <c r="AS974" s="116"/>
      <c r="AT974" s="116"/>
      <c r="AU974" s="116"/>
      <c r="AV974" s="116"/>
      <c r="AW974" s="116"/>
      <c r="AX974" s="116"/>
      <c r="AY974" s="116"/>
      <c r="AZ974" s="116"/>
    </row>
    <row r="975" spans="1:52" ht="12" customHeight="1">
      <c r="A975" s="116"/>
      <c r="B975" s="116"/>
      <c r="C975" s="116"/>
      <c r="D975" s="116"/>
      <c r="E975" s="116"/>
      <c r="F975" s="116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  <c r="Z975" s="116"/>
      <c r="AA975" s="116"/>
      <c r="AB975" s="116"/>
      <c r="AC975" s="116"/>
      <c r="AD975" s="116"/>
      <c r="AE975" s="168"/>
      <c r="AF975" s="168"/>
      <c r="AG975" s="116"/>
      <c r="AH975" s="116"/>
      <c r="AI975" s="116"/>
      <c r="AJ975" s="116"/>
      <c r="AK975" s="116"/>
      <c r="AL975" s="116"/>
      <c r="AM975" s="116"/>
      <c r="AN975" s="116"/>
      <c r="AO975" s="116"/>
      <c r="AP975" s="116"/>
      <c r="AQ975" s="116"/>
      <c r="AR975" s="116"/>
      <c r="AS975" s="116"/>
      <c r="AT975" s="116"/>
      <c r="AU975" s="116"/>
      <c r="AV975" s="116"/>
      <c r="AW975" s="116"/>
      <c r="AX975" s="116"/>
      <c r="AY975" s="116"/>
      <c r="AZ975" s="116"/>
    </row>
    <row r="976" spans="1:52" ht="12" customHeight="1">
      <c r="A976" s="116"/>
      <c r="B976" s="116"/>
      <c r="C976" s="116"/>
      <c r="D976" s="116"/>
      <c r="E976" s="116"/>
      <c r="F976" s="116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  <c r="U976" s="116"/>
      <c r="V976" s="116"/>
      <c r="W976" s="116"/>
      <c r="X976" s="116"/>
      <c r="Y976" s="116"/>
      <c r="Z976" s="116"/>
      <c r="AA976" s="116"/>
      <c r="AB976" s="116"/>
      <c r="AC976" s="116"/>
      <c r="AD976" s="116"/>
      <c r="AE976" s="168"/>
      <c r="AF976" s="168"/>
      <c r="AG976" s="116"/>
      <c r="AH976" s="116"/>
      <c r="AI976" s="116"/>
      <c r="AJ976" s="116"/>
      <c r="AK976" s="116"/>
      <c r="AL976" s="116"/>
      <c r="AM976" s="116"/>
      <c r="AN976" s="116"/>
      <c r="AO976" s="116"/>
      <c r="AP976" s="116"/>
      <c r="AQ976" s="116"/>
      <c r="AR976" s="116"/>
      <c r="AS976" s="116"/>
      <c r="AT976" s="116"/>
      <c r="AU976" s="116"/>
      <c r="AV976" s="116"/>
      <c r="AW976" s="116"/>
      <c r="AX976" s="116"/>
      <c r="AY976" s="116"/>
      <c r="AZ976" s="116"/>
    </row>
    <row r="977" spans="1:52" ht="12" customHeight="1">
      <c r="A977" s="116"/>
      <c r="B977" s="116"/>
      <c r="C977" s="116"/>
      <c r="D977" s="116"/>
      <c r="E977" s="116"/>
      <c r="F977" s="116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  <c r="Z977" s="116"/>
      <c r="AA977" s="116"/>
      <c r="AB977" s="116"/>
      <c r="AC977" s="116"/>
      <c r="AD977" s="116"/>
      <c r="AE977" s="168"/>
      <c r="AF977" s="168"/>
      <c r="AG977" s="116"/>
      <c r="AH977" s="116"/>
      <c r="AI977" s="116"/>
      <c r="AJ977" s="116"/>
      <c r="AK977" s="116"/>
      <c r="AL977" s="116"/>
      <c r="AM977" s="116"/>
      <c r="AN977" s="116"/>
      <c r="AO977" s="116"/>
      <c r="AP977" s="116"/>
      <c r="AQ977" s="116"/>
      <c r="AR977" s="116"/>
      <c r="AS977" s="116"/>
      <c r="AT977" s="116"/>
      <c r="AU977" s="116"/>
      <c r="AV977" s="116"/>
      <c r="AW977" s="116"/>
      <c r="AX977" s="116"/>
      <c r="AY977" s="116"/>
      <c r="AZ977" s="116"/>
    </row>
    <row r="978" spans="1:52" ht="12" customHeight="1">
      <c r="A978" s="116"/>
      <c r="B978" s="116"/>
      <c r="C978" s="116"/>
      <c r="D978" s="116"/>
      <c r="E978" s="116"/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  <c r="Z978" s="116"/>
      <c r="AA978" s="116"/>
      <c r="AB978" s="116"/>
      <c r="AC978" s="116"/>
      <c r="AD978" s="116"/>
      <c r="AE978" s="168"/>
      <c r="AF978" s="168"/>
      <c r="AG978" s="116"/>
      <c r="AH978" s="116"/>
      <c r="AI978" s="116"/>
      <c r="AJ978" s="116"/>
      <c r="AK978" s="116"/>
      <c r="AL978" s="116"/>
      <c r="AM978" s="116"/>
      <c r="AN978" s="116"/>
      <c r="AO978" s="116"/>
      <c r="AP978" s="116"/>
      <c r="AQ978" s="116"/>
      <c r="AR978" s="116"/>
      <c r="AS978" s="116"/>
      <c r="AT978" s="116"/>
      <c r="AU978" s="116"/>
      <c r="AV978" s="116"/>
      <c r="AW978" s="116"/>
      <c r="AX978" s="116"/>
      <c r="AY978" s="116"/>
      <c r="AZ978" s="116"/>
    </row>
    <row r="979" spans="1:52" ht="12" customHeight="1">
      <c r="A979" s="116"/>
      <c r="B979" s="116"/>
      <c r="C979" s="116"/>
      <c r="D979" s="116"/>
      <c r="E979" s="116"/>
      <c r="F979" s="116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  <c r="Z979" s="116"/>
      <c r="AA979" s="116"/>
      <c r="AB979" s="116"/>
      <c r="AC979" s="116"/>
      <c r="AD979" s="116"/>
      <c r="AE979" s="168"/>
      <c r="AF979" s="168"/>
      <c r="AG979" s="116"/>
      <c r="AH979" s="116"/>
      <c r="AI979" s="116"/>
      <c r="AJ979" s="116"/>
      <c r="AK979" s="116"/>
      <c r="AL979" s="116"/>
      <c r="AM979" s="116"/>
      <c r="AN979" s="116"/>
      <c r="AO979" s="116"/>
      <c r="AP979" s="116"/>
      <c r="AQ979" s="116"/>
      <c r="AR979" s="116"/>
      <c r="AS979" s="116"/>
      <c r="AT979" s="116"/>
      <c r="AU979" s="116"/>
      <c r="AV979" s="116"/>
      <c r="AW979" s="116"/>
      <c r="AX979" s="116"/>
      <c r="AY979" s="116"/>
      <c r="AZ979" s="116"/>
    </row>
    <row r="980" spans="1:52" ht="12" customHeight="1">
      <c r="A980" s="116"/>
      <c r="B980" s="116"/>
      <c r="C980" s="116"/>
      <c r="D980" s="116"/>
      <c r="E980" s="116"/>
      <c r="F980" s="116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  <c r="Z980" s="116"/>
      <c r="AA980" s="116"/>
      <c r="AB980" s="116"/>
      <c r="AC980" s="116"/>
      <c r="AD980" s="116"/>
      <c r="AE980" s="168"/>
      <c r="AF980" s="168"/>
      <c r="AG980" s="116"/>
      <c r="AH980" s="116"/>
      <c r="AI980" s="116"/>
      <c r="AJ980" s="116"/>
      <c r="AK980" s="116"/>
      <c r="AL980" s="116"/>
      <c r="AM980" s="116"/>
      <c r="AN980" s="116"/>
      <c r="AO980" s="116"/>
      <c r="AP980" s="116"/>
      <c r="AQ980" s="116"/>
      <c r="AR980" s="116"/>
      <c r="AS980" s="116"/>
      <c r="AT980" s="116"/>
      <c r="AU980" s="116"/>
      <c r="AV980" s="116"/>
      <c r="AW980" s="116"/>
      <c r="AX980" s="116"/>
      <c r="AY980" s="116"/>
      <c r="AZ980" s="116"/>
    </row>
    <row r="981" spans="1:52" ht="12" customHeight="1">
      <c r="A981" s="116"/>
      <c r="B981" s="116"/>
      <c r="C981" s="116"/>
      <c r="D981" s="116"/>
      <c r="E981" s="116"/>
      <c r="F981" s="116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  <c r="Z981" s="116"/>
      <c r="AA981" s="116"/>
      <c r="AB981" s="116"/>
      <c r="AC981" s="116"/>
      <c r="AD981" s="116"/>
      <c r="AE981" s="168"/>
      <c r="AF981" s="168"/>
      <c r="AG981" s="116"/>
      <c r="AH981" s="116"/>
      <c r="AI981" s="116"/>
      <c r="AJ981" s="116"/>
      <c r="AK981" s="116"/>
      <c r="AL981" s="116"/>
      <c r="AM981" s="116"/>
      <c r="AN981" s="116"/>
      <c r="AO981" s="116"/>
      <c r="AP981" s="116"/>
      <c r="AQ981" s="116"/>
      <c r="AR981" s="116"/>
      <c r="AS981" s="116"/>
      <c r="AT981" s="116"/>
      <c r="AU981" s="116"/>
      <c r="AV981" s="116"/>
      <c r="AW981" s="116"/>
      <c r="AX981" s="116"/>
      <c r="AY981" s="116"/>
      <c r="AZ981" s="116"/>
    </row>
    <row r="982" spans="1:52" ht="12" customHeight="1">
      <c r="A982" s="116"/>
      <c r="B982" s="116"/>
      <c r="C982" s="116"/>
      <c r="D982" s="116"/>
      <c r="E982" s="116"/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  <c r="Z982" s="116"/>
      <c r="AA982" s="116"/>
      <c r="AB982" s="116"/>
      <c r="AC982" s="116"/>
      <c r="AD982" s="116"/>
      <c r="AE982" s="168"/>
      <c r="AF982" s="168"/>
      <c r="AG982" s="116"/>
      <c r="AH982" s="116"/>
      <c r="AI982" s="116"/>
      <c r="AJ982" s="116"/>
      <c r="AK982" s="116"/>
      <c r="AL982" s="116"/>
      <c r="AM982" s="116"/>
      <c r="AN982" s="116"/>
      <c r="AO982" s="116"/>
      <c r="AP982" s="116"/>
      <c r="AQ982" s="116"/>
      <c r="AR982" s="116"/>
      <c r="AS982" s="116"/>
      <c r="AT982" s="116"/>
      <c r="AU982" s="116"/>
      <c r="AV982" s="116"/>
      <c r="AW982" s="116"/>
      <c r="AX982" s="116"/>
      <c r="AY982" s="116"/>
      <c r="AZ982" s="116"/>
    </row>
    <row r="983" spans="1:52" ht="12" customHeight="1">
      <c r="A983" s="116"/>
      <c r="B983" s="116"/>
      <c r="C983" s="116"/>
      <c r="D983" s="116"/>
      <c r="E983" s="116"/>
      <c r="F983" s="116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  <c r="Z983" s="116"/>
      <c r="AA983" s="116"/>
      <c r="AB983" s="116"/>
      <c r="AC983" s="116"/>
      <c r="AD983" s="116"/>
      <c r="AE983" s="168"/>
      <c r="AF983" s="168"/>
      <c r="AG983" s="116"/>
      <c r="AH983" s="116"/>
      <c r="AI983" s="116"/>
      <c r="AJ983" s="116"/>
      <c r="AK983" s="116"/>
      <c r="AL983" s="116"/>
      <c r="AM983" s="116"/>
      <c r="AN983" s="116"/>
      <c r="AO983" s="116"/>
      <c r="AP983" s="116"/>
      <c r="AQ983" s="116"/>
      <c r="AR983" s="116"/>
      <c r="AS983" s="116"/>
      <c r="AT983" s="116"/>
      <c r="AU983" s="116"/>
      <c r="AV983" s="116"/>
      <c r="AW983" s="116"/>
      <c r="AX983" s="116"/>
      <c r="AY983" s="116"/>
      <c r="AZ983" s="116"/>
    </row>
    <row r="984" spans="1:52" ht="12" customHeight="1">
      <c r="A984" s="116"/>
      <c r="B984" s="116"/>
      <c r="C984" s="116"/>
      <c r="D984" s="116"/>
      <c r="E984" s="116"/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  <c r="Z984" s="116"/>
      <c r="AA984" s="116"/>
      <c r="AB984" s="116"/>
      <c r="AC984" s="116"/>
      <c r="AD984" s="116"/>
      <c r="AE984" s="168"/>
      <c r="AF984" s="168"/>
      <c r="AG984" s="116"/>
      <c r="AH984" s="116"/>
      <c r="AI984" s="116"/>
      <c r="AJ984" s="116"/>
      <c r="AK984" s="116"/>
      <c r="AL984" s="116"/>
      <c r="AM984" s="116"/>
      <c r="AN984" s="116"/>
      <c r="AO984" s="116"/>
      <c r="AP984" s="116"/>
      <c r="AQ984" s="116"/>
      <c r="AR984" s="116"/>
      <c r="AS984" s="116"/>
      <c r="AT984" s="116"/>
      <c r="AU984" s="116"/>
      <c r="AV984" s="116"/>
      <c r="AW984" s="116"/>
      <c r="AX984" s="116"/>
      <c r="AY984" s="116"/>
      <c r="AZ984" s="116"/>
    </row>
    <row r="985" spans="1:52" ht="12" customHeight="1">
      <c r="A985" s="116"/>
      <c r="B985" s="116"/>
      <c r="C985" s="116"/>
      <c r="D985" s="116"/>
      <c r="E985" s="116"/>
      <c r="F985" s="116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  <c r="Z985" s="116"/>
      <c r="AA985" s="116"/>
      <c r="AB985" s="116"/>
      <c r="AC985" s="116"/>
      <c r="AD985" s="116"/>
      <c r="AE985" s="168"/>
      <c r="AF985" s="168"/>
      <c r="AG985" s="116"/>
      <c r="AH985" s="116"/>
      <c r="AI985" s="116"/>
      <c r="AJ985" s="116"/>
      <c r="AK985" s="116"/>
      <c r="AL985" s="116"/>
      <c r="AM985" s="116"/>
      <c r="AN985" s="116"/>
      <c r="AO985" s="116"/>
      <c r="AP985" s="116"/>
      <c r="AQ985" s="116"/>
      <c r="AR985" s="116"/>
      <c r="AS985" s="116"/>
      <c r="AT985" s="116"/>
      <c r="AU985" s="116"/>
      <c r="AV985" s="116"/>
      <c r="AW985" s="116"/>
      <c r="AX985" s="116"/>
      <c r="AY985" s="116"/>
      <c r="AZ985" s="116"/>
    </row>
    <row r="986" spans="1:52" ht="12" customHeight="1">
      <c r="A986" s="116"/>
      <c r="B986" s="116"/>
      <c r="C986" s="116"/>
      <c r="D986" s="116"/>
      <c r="E986" s="116"/>
      <c r="F986" s="116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  <c r="Z986" s="116"/>
      <c r="AA986" s="116"/>
      <c r="AB986" s="116"/>
      <c r="AC986" s="116"/>
      <c r="AD986" s="116"/>
      <c r="AE986" s="168"/>
      <c r="AF986" s="168"/>
      <c r="AG986" s="116"/>
      <c r="AH986" s="116"/>
      <c r="AI986" s="116"/>
      <c r="AJ986" s="116"/>
      <c r="AK986" s="116"/>
      <c r="AL986" s="116"/>
      <c r="AM986" s="116"/>
      <c r="AN986" s="116"/>
      <c r="AO986" s="116"/>
      <c r="AP986" s="116"/>
      <c r="AQ986" s="116"/>
      <c r="AR986" s="116"/>
      <c r="AS986" s="116"/>
      <c r="AT986" s="116"/>
      <c r="AU986" s="116"/>
      <c r="AV986" s="116"/>
      <c r="AW986" s="116"/>
      <c r="AX986" s="116"/>
      <c r="AY986" s="116"/>
      <c r="AZ986" s="116"/>
    </row>
    <row r="987" spans="1:52" ht="12" customHeight="1">
      <c r="A987" s="116"/>
      <c r="B987" s="116"/>
      <c r="C987" s="116"/>
      <c r="D987" s="116"/>
      <c r="E987" s="116"/>
      <c r="F987" s="116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  <c r="Z987" s="116"/>
      <c r="AA987" s="116"/>
      <c r="AB987" s="116"/>
      <c r="AC987" s="116"/>
      <c r="AD987" s="116"/>
      <c r="AE987" s="168"/>
      <c r="AF987" s="168"/>
      <c r="AG987" s="116"/>
      <c r="AH987" s="116"/>
      <c r="AI987" s="116"/>
      <c r="AJ987" s="116"/>
      <c r="AK987" s="116"/>
      <c r="AL987" s="116"/>
      <c r="AM987" s="116"/>
      <c r="AN987" s="116"/>
      <c r="AO987" s="116"/>
      <c r="AP987" s="116"/>
      <c r="AQ987" s="116"/>
      <c r="AR987" s="116"/>
      <c r="AS987" s="116"/>
      <c r="AT987" s="116"/>
      <c r="AU987" s="116"/>
      <c r="AV987" s="116"/>
      <c r="AW987" s="116"/>
      <c r="AX987" s="116"/>
      <c r="AY987" s="116"/>
      <c r="AZ987" s="116"/>
    </row>
    <row r="988" spans="1:52" ht="12" customHeight="1">
      <c r="A988" s="116"/>
      <c r="B988" s="116"/>
      <c r="C988" s="116"/>
      <c r="D988" s="116"/>
      <c r="E988" s="116"/>
      <c r="F988" s="116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  <c r="Z988" s="116"/>
      <c r="AA988" s="116"/>
      <c r="AB988" s="116"/>
      <c r="AC988" s="116"/>
      <c r="AD988" s="116"/>
      <c r="AE988" s="168"/>
      <c r="AF988" s="168"/>
      <c r="AG988" s="116"/>
      <c r="AH988" s="116"/>
      <c r="AI988" s="116"/>
      <c r="AJ988" s="116"/>
      <c r="AK988" s="116"/>
      <c r="AL988" s="116"/>
      <c r="AM988" s="116"/>
      <c r="AN988" s="116"/>
      <c r="AO988" s="116"/>
      <c r="AP988" s="116"/>
      <c r="AQ988" s="116"/>
      <c r="AR988" s="116"/>
      <c r="AS988" s="116"/>
      <c r="AT988" s="116"/>
      <c r="AU988" s="116"/>
      <c r="AV988" s="116"/>
      <c r="AW988" s="116"/>
      <c r="AX988" s="116"/>
      <c r="AY988" s="116"/>
      <c r="AZ988" s="116"/>
    </row>
    <row r="989" spans="1:52" ht="12" customHeight="1">
      <c r="A989" s="116"/>
      <c r="B989" s="116"/>
      <c r="C989" s="116"/>
      <c r="D989" s="116"/>
      <c r="E989" s="116"/>
      <c r="F989" s="116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  <c r="Z989" s="116"/>
      <c r="AA989" s="116"/>
      <c r="AB989" s="116"/>
      <c r="AC989" s="116"/>
      <c r="AD989" s="116"/>
      <c r="AE989" s="168"/>
      <c r="AF989" s="168"/>
      <c r="AG989" s="116"/>
      <c r="AH989" s="116"/>
      <c r="AI989" s="116"/>
      <c r="AJ989" s="116"/>
      <c r="AK989" s="116"/>
      <c r="AL989" s="116"/>
      <c r="AM989" s="116"/>
      <c r="AN989" s="116"/>
      <c r="AO989" s="116"/>
      <c r="AP989" s="116"/>
      <c r="AQ989" s="116"/>
      <c r="AR989" s="116"/>
      <c r="AS989" s="116"/>
      <c r="AT989" s="116"/>
      <c r="AU989" s="116"/>
      <c r="AV989" s="116"/>
      <c r="AW989" s="116"/>
      <c r="AX989" s="116"/>
      <c r="AY989" s="116"/>
      <c r="AZ989" s="116"/>
    </row>
    <row r="990" spans="1:52" ht="12" customHeight="1">
      <c r="A990" s="116"/>
      <c r="B990" s="116"/>
      <c r="C990" s="116"/>
      <c r="D990" s="116"/>
      <c r="E990" s="116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  <c r="Z990" s="116"/>
      <c r="AA990" s="116"/>
      <c r="AB990" s="116"/>
      <c r="AC990" s="116"/>
      <c r="AD990" s="116"/>
      <c r="AE990" s="168"/>
      <c r="AF990" s="168"/>
      <c r="AG990" s="116"/>
      <c r="AH990" s="116"/>
      <c r="AI990" s="116"/>
      <c r="AJ990" s="116"/>
      <c r="AK990" s="116"/>
      <c r="AL990" s="116"/>
      <c r="AM990" s="116"/>
      <c r="AN990" s="116"/>
      <c r="AO990" s="116"/>
      <c r="AP990" s="116"/>
      <c r="AQ990" s="116"/>
      <c r="AR990" s="116"/>
      <c r="AS990" s="116"/>
      <c r="AT990" s="116"/>
      <c r="AU990" s="116"/>
      <c r="AV990" s="116"/>
      <c r="AW990" s="116"/>
      <c r="AX990" s="116"/>
      <c r="AY990" s="116"/>
      <c r="AZ990" s="116"/>
    </row>
    <row r="991" spans="1:52" ht="12" customHeight="1">
      <c r="A991" s="116"/>
      <c r="B991" s="116"/>
      <c r="C991" s="116"/>
      <c r="D991" s="116"/>
      <c r="E991" s="116"/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  <c r="Z991" s="116"/>
      <c r="AA991" s="116"/>
      <c r="AB991" s="116"/>
      <c r="AC991" s="116"/>
      <c r="AD991" s="116"/>
      <c r="AE991" s="168"/>
      <c r="AF991" s="168"/>
      <c r="AG991" s="116"/>
      <c r="AH991" s="116"/>
      <c r="AI991" s="116"/>
      <c r="AJ991" s="116"/>
      <c r="AK991" s="116"/>
      <c r="AL991" s="116"/>
      <c r="AM991" s="116"/>
      <c r="AN991" s="116"/>
      <c r="AO991" s="116"/>
      <c r="AP991" s="116"/>
      <c r="AQ991" s="116"/>
      <c r="AR991" s="116"/>
      <c r="AS991" s="116"/>
      <c r="AT991" s="116"/>
      <c r="AU991" s="116"/>
      <c r="AV991" s="116"/>
      <c r="AW991" s="116"/>
      <c r="AX991" s="116"/>
      <c r="AY991" s="116"/>
      <c r="AZ991" s="116"/>
    </row>
    <row r="992" spans="1:52" ht="12" customHeight="1">
      <c r="A992" s="116"/>
      <c r="B992" s="116"/>
      <c r="C992" s="116"/>
      <c r="D992" s="116"/>
      <c r="E992" s="116"/>
      <c r="F992" s="116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  <c r="Z992" s="116"/>
      <c r="AA992" s="116"/>
      <c r="AB992" s="116"/>
      <c r="AC992" s="116"/>
      <c r="AD992" s="116"/>
      <c r="AE992" s="168"/>
      <c r="AF992" s="168"/>
      <c r="AG992" s="116"/>
      <c r="AH992" s="116"/>
      <c r="AI992" s="116"/>
      <c r="AJ992" s="116"/>
      <c r="AK992" s="116"/>
      <c r="AL992" s="116"/>
      <c r="AM992" s="116"/>
      <c r="AN992" s="116"/>
      <c r="AO992" s="116"/>
      <c r="AP992" s="116"/>
      <c r="AQ992" s="116"/>
      <c r="AR992" s="116"/>
      <c r="AS992" s="116"/>
      <c r="AT992" s="116"/>
      <c r="AU992" s="116"/>
      <c r="AV992" s="116"/>
      <c r="AW992" s="116"/>
      <c r="AX992" s="116"/>
      <c r="AY992" s="116"/>
      <c r="AZ992" s="116"/>
    </row>
    <row r="993" spans="1:52" ht="12" customHeight="1">
      <c r="A993" s="116"/>
      <c r="B993" s="116"/>
      <c r="C993" s="116"/>
      <c r="D993" s="116"/>
      <c r="E993" s="116"/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  <c r="Z993" s="116"/>
      <c r="AA993" s="116"/>
      <c r="AB993" s="116"/>
      <c r="AC993" s="116"/>
      <c r="AD993" s="116"/>
      <c r="AE993" s="168"/>
      <c r="AF993" s="168"/>
      <c r="AG993" s="116"/>
      <c r="AH993" s="116"/>
      <c r="AI993" s="116"/>
      <c r="AJ993" s="116"/>
      <c r="AK993" s="116"/>
      <c r="AL993" s="116"/>
      <c r="AM993" s="116"/>
      <c r="AN993" s="116"/>
      <c r="AO993" s="116"/>
      <c r="AP993" s="116"/>
      <c r="AQ993" s="116"/>
      <c r="AR993" s="116"/>
      <c r="AS993" s="116"/>
      <c r="AT993" s="116"/>
      <c r="AU993" s="116"/>
      <c r="AV993" s="116"/>
      <c r="AW993" s="116"/>
      <c r="AX993" s="116"/>
      <c r="AY993" s="116"/>
      <c r="AZ993" s="116"/>
    </row>
    <row r="994" spans="1:52" ht="12" customHeight="1">
      <c r="A994" s="116"/>
      <c r="B994" s="116"/>
      <c r="C994" s="116"/>
      <c r="D994" s="116"/>
      <c r="E994" s="116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  <c r="Z994" s="116"/>
      <c r="AA994" s="116"/>
      <c r="AB994" s="116"/>
      <c r="AC994" s="116"/>
      <c r="AD994" s="116"/>
      <c r="AE994" s="168"/>
      <c r="AF994" s="168"/>
      <c r="AG994" s="116"/>
      <c r="AH994" s="116"/>
      <c r="AI994" s="116"/>
      <c r="AJ994" s="116"/>
      <c r="AK994" s="116"/>
      <c r="AL994" s="116"/>
      <c r="AM994" s="116"/>
      <c r="AN994" s="116"/>
      <c r="AO994" s="116"/>
      <c r="AP994" s="116"/>
      <c r="AQ994" s="116"/>
      <c r="AR994" s="116"/>
      <c r="AS994" s="116"/>
      <c r="AT994" s="116"/>
      <c r="AU994" s="116"/>
      <c r="AV994" s="116"/>
      <c r="AW994" s="116"/>
      <c r="AX994" s="116"/>
      <c r="AY994" s="116"/>
      <c r="AZ994" s="116"/>
    </row>
    <row r="995" spans="1:52" ht="12" customHeight="1">
      <c r="A995" s="116"/>
      <c r="B995" s="116"/>
      <c r="C995" s="116"/>
      <c r="D995" s="116"/>
      <c r="E995" s="116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  <c r="AA995" s="116"/>
      <c r="AB995" s="116"/>
      <c r="AC995" s="116"/>
      <c r="AD995" s="116"/>
      <c r="AE995" s="168"/>
      <c r="AF995" s="168"/>
      <c r="AG995" s="116"/>
      <c r="AH995" s="116"/>
      <c r="AI995" s="116"/>
      <c r="AJ995" s="116"/>
      <c r="AK995" s="116"/>
      <c r="AL995" s="116"/>
      <c r="AM995" s="116"/>
      <c r="AN995" s="116"/>
      <c r="AO995" s="116"/>
      <c r="AP995" s="116"/>
      <c r="AQ995" s="116"/>
      <c r="AR995" s="116"/>
      <c r="AS995" s="116"/>
      <c r="AT995" s="116"/>
      <c r="AU995" s="116"/>
      <c r="AV995" s="116"/>
      <c r="AW995" s="116"/>
      <c r="AX995" s="116"/>
      <c r="AY995" s="116"/>
      <c r="AZ995" s="116"/>
    </row>
    <row r="996" spans="1:52" ht="12" customHeight="1">
      <c r="A996" s="116"/>
      <c r="B996" s="116"/>
      <c r="C996" s="116"/>
      <c r="D996" s="116"/>
      <c r="E996" s="116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  <c r="Z996" s="116"/>
      <c r="AA996" s="116"/>
      <c r="AB996" s="116"/>
      <c r="AC996" s="116"/>
      <c r="AD996" s="116"/>
      <c r="AE996" s="168"/>
      <c r="AF996" s="168"/>
      <c r="AG996" s="116"/>
      <c r="AH996" s="116"/>
      <c r="AI996" s="116"/>
      <c r="AJ996" s="116"/>
      <c r="AK996" s="116"/>
      <c r="AL996" s="116"/>
      <c r="AM996" s="116"/>
      <c r="AN996" s="116"/>
      <c r="AO996" s="116"/>
      <c r="AP996" s="116"/>
      <c r="AQ996" s="116"/>
      <c r="AR996" s="116"/>
      <c r="AS996" s="116"/>
      <c r="AT996" s="116"/>
      <c r="AU996" s="116"/>
      <c r="AV996" s="116"/>
      <c r="AW996" s="116"/>
      <c r="AX996" s="116"/>
      <c r="AY996" s="116"/>
      <c r="AZ996" s="116"/>
    </row>
    <row r="997" spans="1:52" ht="12" customHeight="1">
      <c r="A997" s="116"/>
      <c r="B997" s="116"/>
      <c r="C997" s="116"/>
      <c r="D997" s="116"/>
      <c r="E997" s="116"/>
      <c r="F997" s="116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  <c r="Z997" s="116"/>
      <c r="AA997" s="116"/>
      <c r="AB997" s="116"/>
      <c r="AC997" s="116"/>
      <c r="AD997" s="116"/>
      <c r="AE997" s="168"/>
      <c r="AF997" s="168"/>
      <c r="AG997" s="116"/>
      <c r="AH997" s="116"/>
      <c r="AI997" s="116"/>
      <c r="AJ997" s="116"/>
      <c r="AK997" s="116"/>
      <c r="AL997" s="116"/>
      <c r="AM997" s="116"/>
      <c r="AN997" s="116"/>
      <c r="AO997" s="116"/>
      <c r="AP997" s="116"/>
      <c r="AQ997" s="116"/>
      <c r="AR997" s="116"/>
      <c r="AS997" s="116"/>
      <c r="AT997" s="116"/>
      <c r="AU997" s="116"/>
      <c r="AV997" s="116"/>
      <c r="AW997" s="116"/>
      <c r="AX997" s="116"/>
      <c r="AY997" s="116"/>
      <c r="AZ997" s="116"/>
    </row>
    <row r="998" spans="1:52" ht="12" customHeight="1">
      <c r="A998" s="116"/>
      <c r="B998" s="116"/>
      <c r="C998" s="116"/>
      <c r="D998" s="116"/>
      <c r="E998" s="116"/>
      <c r="F998" s="116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  <c r="Z998" s="116"/>
      <c r="AA998" s="116"/>
      <c r="AB998" s="116"/>
      <c r="AC998" s="116"/>
      <c r="AD998" s="116"/>
      <c r="AE998" s="168"/>
      <c r="AF998" s="168"/>
      <c r="AG998" s="116"/>
      <c r="AH998" s="116"/>
      <c r="AI998" s="116"/>
      <c r="AJ998" s="116"/>
      <c r="AK998" s="116"/>
      <c r="AL998" s="116"/>
      <c r="AM998" s="116"/>
      <c r="AN998" s="116"/>
      <c r="AO998" s="116"/>
      <c r="AP998" s="116"/>
      <c r="AQ998" s="116"/>
      <c r="AR998" s="116"/>
      <c r="AS998" s="116"/>
      <c r="AT998" s="116"/>
      <c r="AU998" s="116"/>
      <c r="AV998" s="116"/>
      <c r="AW998" s="116"/>
      <c r="AX998" s="116"/>
      <c r="AY998" s="116"/>
      <c r="AZ998" s="116"/>
    </row>
    <row r="999" spans="1:52" ht="12" customHeight="1">
      <c r="A999" s="116"/>
      <c r="B999" s="116"/>
      <c r="C999" s="116"/>
      <c r="D999" s="116"/>
      <c r="E999" s="116"/>
      <c r="F999" s="116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/>
      <c r="W999" s="116"/>
      <c r="X999" s="116"/>
      <c r="Y999" s="116"/>
      <c r="Z999" s="116"/>
      <c r="AA999" s="116"/>
      <c r="AB999" s="116"/>
      <c r="AC999" s="116"/>
      <c r="AD999" s="116"/>
      <c r="AE999" s="168"/>
      <c r="AF999" s="168"/>
      <c r="AG999" s="116"/>
      <c r="AH999" s="116"/>
      <c r="AI999" s="116"/>
      <c r="AJ999" s="116"/>
      <c r="AK999" s="116"/>
      <c r="AL999" s="116"/>
      <c r="AM999" s="116"/>
      <c r="AN999" s="116"/>
      <c r="AO999" s="116"/>
      <c r="AP999" s="116"/>
      <c r="AQ999" s="116"/>
      <c r="AR999" s="116"/>
      <c r="AS999" s="116"/>
      <c r="AT999" s="116"/>
      <c r="AU999" s="116"/>
      <c r="AV999" s="116"/>
      <c r="AW999" s="116"/>
      <c r="AX999" s="116"/>
      <c r="AY999" s="116"/>
      <c r="AZ999" s="116"/>
    </row>
    <row r="1000" spans="1:52" ht="12" customHeight="1">
      <c r="A1000" s="116"/>
      <c r="B1000" s="116"/>
      <c r="C1000" s="116"/>
      <c r="D1000" s="116"/>
      <c r="E1000" s="116"/>
      <c r="F1000" s="116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/>
      <c r="W1000" s="116"/>
      <c r="X1000" s="116"/>
      <c r="Y1000" s="116"/>
      <c r="Z1000" s="116"/>
      <c r="AA1000" s="116"/>
      <c r="AB1000" s="116"/>
      <c r="AC1000" s="116"/>
      <c r="AD1000" s="116"/>
      <c r="AE1000" s="168"/>
      <c r="AF1000" s="168"/>
      <c r="AG1000" s="116"/>
      <c r="AH1000" s="116"/>
      <c r="AI1000" s="116"/>
      <c r="AJ1000" s="116"/>
      <c r="AK1000" s="116"/>
      <c r="AL1000" s="116"/>
      <c r="AM1000" s="116"/>
      <c r="AN1000" s="116"/>
      <c r="AO1000" s="116"/>
      <c r="AP1000" s="116"/>
      <c r="AQ1000" s="116"/>
      <c r="AR1000" s="116"/>
      <c r="AS1000" s="116"/>
      <c r="AT1000" s="116"/>
      <c r="AU1000" s="116"/>
      <c r="AV1000" s="116"/>
      <c r="AW1000" s="116"/>
      <c r="AX1000" s="116"/>
      <c r="AY1000" s="116"/>
      <c r="AZ1000" s="116"/>
    </row>
    <row r="1001" spans="1:52" ht="12" customHeight="1">
      <c r="A1001" s="116"/>
      <c r="B1001" s="116"/>
      <c r="C1001" s="116"/>
      <c r="D1001" s="116"/>
      <c r="E1001" s="116"/>
      <c r="F1001" s="116"/>
      <c r="G1001" s="116"/>
      <c r="H1001" s="116"/>
      <c r="I1001" s="116"/>
      <c r="J1001" s="116"/>
      <c r="K1001" s="116"/>
      <c r="L1001" s="116"/>
      <c r="M1001" s="116"/>
      <c r="N1001" s="116"/>
      <c r="O1001" s="116"/>
      <c r="P1001" s="116"/>
      <c r="Q1001" s="116"/>
      <c r="R1001" s="116"/>
      <c r="S1001" s="116"/>
      <c r="T1001" s="116"/>
      <c r="U1001" s="116"/>
      <c r="V1001" s="116"/>
      <c r="W1001" s="116"/>
      <c r="X1001" s="116"/>
      <c r="Y1001" s="116"/>
      <c r="Z1001" s="116"/>
      <c r="AA1001" s="116"/>
      <c r="AB1001" s="116"/>
      <c r="AC1001" s="116"/>
      <c r="AD1001" s="116"/>
      <c r="AE1001" s="168"/>
      <c r="AF1001" s="168"/>
      <c r="AG1001" s="116"/>
      <c r="AH1001" s="116"/>
      <c r="AI1001" s="116"/>
      <c r="AJ1001" s="116"/>
      <c r="AK1001" s="116"/>
      <c r="AL1001" s="116"/>
      <c r="AM1001" s="116"/>
      <c r="AN1001" s="116"/>
      <c r="AO1001" s="116"/>
      <c r="AP1001" s="116"/>
      <c r="AQ1001" s="116"/>
      <c r="AR1001" s="116"/>
      <c r="AS1001" s="116"/>
      <c r="AT1001" s="116"/>
      <c r="AU1001" s="116"/>
      <c r="AV1001" s="116"/>
      <c r="AW1001" s="116"/>
      <c r="AX1001" s="116"/>
      <c r="AY1001" s="116"/>
      <c r="AZ1001" s="116"/>
    </row>
    <row r="1002" spans="1:52" ht="12" customHeight="1">
      <c r="A1002" s="116"/>
      <c r="B1002" s="116"/>
      <c r="C1002" s="116"/>
      <c r="D1002" s="116"/>
      <c r="E1002" s="116"/>
      <c r="F1002" s="116"/>
      <c r="G1002" s="116"/>
      <c r="H1002" s="116"/>
      <c r="I1002" s="116"/>
      <c r="J1002" s="116"/>
      <c r="K1002" s="116"/>
      <c r="L1002" s="116"/>
      <c r="M1002" s="116"/>
      <c r="N1002" s="116"/>
      <c r="O1002" s="116"/>
      <c r="P1002" s="116"/>
      <c r="Q1002" s="116"/>
      <c r="R1002" s="116"/>
      <c r="S1002" s="116"/>
      <c r="T1002" s="116"/>
      <c r="U1002" s="116"/>
      <c r="V1002" s="116"/>
      <c r="W1002" s="116"/>
      <c r="X1002" s="116"/>
      <c r="Y1002" s="116"/>
      <c r="Z1002" s="116"/>
      <c r="AA1002" s="116"/>
      <c r="AB1002" s="116"/>
      <c r="AC1002" s="116"/>
      <c r="AD1002" s="116"/>
      <c r="AE1002" s="168"/>
      <c r="AF1002" s="168"/>
      <c r="AG1002" s="116"/>
      <c r="AH1002" s="116"/>
      <c r="AI1002" s="116"/>
      <c r="AJ1002" s="116"/>
      <c r="AK1002" s="116"/>
      <c r="AL1002" s="116"/>
      <c r="AM1002" s="116"/>
      <c r="AN1002" s="116"/>
      <c r="AO1002" s="116"/>
      <c r="AP1002" s="116"/>
      <c r="AQ1002" s="116"/>
      <c r="AR1002" s="116"/>
      <c r="AS1002" s="116"/>
      <c r="AT1002" s="116"/>
      <c r="AU1002" s="116"/>
      <c r="AV1002" s="116"/>
      <c r="AW1002" s="116"/>
      <c r="AX1002" s="116"/>
      <c r="AY1002" s="116"/>
      <c r="AZ1002" s="116"/>
    </row>
    <row r="1003" spans="1:52" ht="12" customHeight="1">
      <c r="A1003" s="116"/>
      <c r="B1003" s="116"/>
      <c r="C1003" s="116"/>
      <c r="D1003" s="116"/>
      <c r="E1003" s="116"/>
      <c r="F1003" s="116"/>
      <c r="G1003" s="116"/>
      <c r="H1003" s="116"/>
      <c r="I1003" s="116"/>
      <c r="J1003" s="116"/>
      <c r="K1003" s="116"/>
      <c r="L1003" s="116"/>
      <c r="M1003" s="116"/>
      <c r="N1003" s="116"/>
      <c r="O1003" s="116"/>
      <c r="P1003" s="116"/>
      <c r="Q1003" s="116"/>
      <c r="R1003" s="116"/>
      <c r="S1003" s="116"/>
      <c r="T1003" s="116"/>
      <c r="U1003" s="116"/>
      <c r="V1003" s="116"/>
      <c r="W1003" s="116"/>
      <c r="X1003" s="116"/>
      <c r="Y1003" s="116"/>
      <c r="Z1003" s="116"/>
      <c r="AA1003" s="116"/>
      <c r="AB1003" s="116"/>
      <c r="AC1003" s="116"/>
      <c r="AD1003" s="116"/>
      <c r="AE1003" s="168"/>
      <c r="AF1003" s="168"/>
      <c r="AG1003" s="116"/>
      <c r="AH1003" s="116"/>
      <c r="AI1003" s="116"/>
      <c r="AJ1003" s="116"/>
      <c r="AK1003" s="116"/>
      <c r="AL1003" s="116"/>
      <c r="AM1003" s="116"/>
      <c r="AN1003" s="116"/>
      <c r="AO1003" s="116"/>
      <c r="AP1003" s="116"/>
      <c r="AQ1003" s="116"/>
      <c r="AR1003" s="116"/>
      <c r="AS1003" s="116"/>
      <c r="AT1003" s="116"/>
      <c r="AU1003" s="116"/>
      <c r="AV1003" s="116"/>
      <c r="AW1003" s="116"/>
      <c r="AX1003" s="116"/>
      <c r="AY1003" s="116"/>
      <c r="AZ1003" s="116"/>
    </row>
    <row r="1004" spans="1:52" ht="12" customHeight="1">
      <c r="A1004" s="116"/>
      <c r="B1004" s="116"/>
      <c r="C1004" s="116"/>
      <c r="D1004" s="116"/>
      <c r="E1004" s="116"/>
      <c r="F1004" s="116"/>
      <c r="G1004" s="116"/>
      <c r="H1004" s="116"/>
      <c r="I1004" s="116"/>
      <c r="J1004" s="116"/>
      <c r="K1004" s="116"/>
      <c r="L1004" s="116"/>
      <c r="M1004" s="116"/>
      <c r="N1004" s="116"/>
      <c r="O1004" s="116"/>
      <c r="P1004" s="116"/>
      <c r="Q1004" s="116"/>
      <c r="R1004" s="116"/>
      <c r="S1004" s="116"/>
      <c r="T1004" s="116"/>
      <c r="U1004" s="116"/>
      <c r="V1004" s="116"/>
      <c r="W1004" s="116"/>
      <c r="X1004" s="116"/>
      <c r="Y1004" s="116"/>
      <c r="Z1004" s="116"/>
      <c r="AA1004" s="116"/>
      <c r="AB1004" s="116"/>
      <c r="AC1004" s="116"/>
      <c r="AD1004" s="116"/>
      <c r="AE1004" s="168"/>
      <c r="AF1004" s="168"/>
      <c r="AG1004" s="116"/>
      <c r="AH1004" s="116"/>
      <c r="AI1004" s="116"/>
      <c r="AJ1004" s="116"/>
      <c r="AK1004" s="116"/>
      <c r="AL1004" s="116"/>
      <c r="AM1004" s="116"/>
      <c r="AN1004" s="116"/>
      <c r="AO1004" s="116"/>
      <c r="AP1004" s="116"/>
      <c r="AQ1004" s="116"/>
      <c r="AR1004" s="116"/>
      <c r="AS1004" s="116"/>
      <c r="AT1004" s="116"/>
      <c r="AU1004" s="116"/>
      <c r="AV1004" s="116"/>
      <c r="AW1004" s="116"/>
      <c r="AX1004" s="116"/>
      <c r="AY1004" s="116"/>
      <c r="AZ1004" s="116"/>
    </row>
    <row r="1005" spans="1:52" ht="12" customHeight="1">
      <c r="A1005" s="116"/>
      <c r="B1005" s="116"/>
      <c r="C1005" s="116"/>
      <c r="D1005" s="116"/>
      <c r="E1005" s="116"/>
      <c r="F1005" s="116"/>
      <c r="G1005" s="116"/>
      <c r="H1005" s="116"/>
      <c r="I1005" s="116"/>
      <c r="J1005" s="116"/>
      <c r="K1005" s="116"/>
      <c r="L1005" s="116"/>
      <c r="M1005" s="116"/>
      <c r="N1005" s="116"/>
      <c r="O1005" s="116"/>
      <c r="P1005" s="116"/>
      <c r="Q1005" s="116"/>
      <c r="R1005" s="116"/>
      <c r="S1005" s="116"/>
      <c r="T1005" s="116"/>
      <c r="U1005" s="116"/>
      <c r="V1005" s="116"/>
      <c r="W1005" s="116"/>
      <c r="X1005" s="116"/>
      <c r="Y1005" s="116"/>
      <c r="Z1005" s="116"/>
      <c r="AA1005" s="116"/>
      <c r="AB1005" s="116"/>
      <c r="AC1005" s="116"/>
      <c r="AD1005" s="116"/>
      <c r="AE1005" s="168"/>
      <c r="AF1005" s="168"/>
      <c r="AG1005" s="116"/>
      <c r="AH1005" s="116"/>
      <c r="AI1005" s="116"/>
      <c r="AJ1005" s="116"/>
      <c r="AK1005" s="116"/>
      <c r="AL1005" s="116"/>
      <c r="AM1005" s="116"/>
      <c r="AN1005" s="116"/>
      <c r="AO1005" s="116"/>
      <c r="AP1005" s="116"/>
      <c r="AQ1005" s="116"/>
      <c r="AR1005" s="116"/>
      <c r="AS1005" s="116"/>
      <c r="AT1005" s="116"/>
      <c r="AU1005" s="116"/>
      <c r="AV1005" s="116"/>
      <c r="AW1005" s="116"/>
      <c r="AX1005" s="116"/>
      <c r="AY1005" s="116"/>
      <c r="AZ1005" s="116"/>
    </row>
    <row r="1006" spans="1:52" ht="12" customHeight="1">
      <c r="A1006" s="116"/>
      <c r="B1006" s="116"/>
      <c r="C1006" s="116"/>
      <c r="D1006" s="116"/>
      <c r="E1006" s="116"/>
      <c r="F1006" s="116"/>
      <c r="G1006" s="116"/>
      <c r="H1006" s="116"/>
      <c r="I1006" s="116"/>
      <c r="J1006" s="116"/>
      <c r="K1006" s="116"/>
      <c r="L1006" s="116"/>
      <c r="M1006" s="116"/>
      <c r="N1006" s="116"/>
      <c r="O1006" s="116"/>
      <c r="P1006" s="116"/>
      <c r="Q1006" s="116"/>
      <c r="R1006" s="116"/>
      <c r="S1006" s="116"/>
      <c r="T1006" s="116"/>
      <c r="U1006" s="116"/>
      <c r="V1006" s="116"/>
      <c r="W1006" s="116"/>
      <c r="X1006" s="116"/>
      <c r="Y1006" s="116"/>
      <c r="Z1006" s="116"/>
      <c r="AA1006" s="116"/>
      <c r="AB1006" s="116"/>
      <c r="AC1006" s="116"/>
      <c r="AD1006" s="116"/>
      <c r="AE1006" s="168"/>
      <c r="AF1006" s="168"/>
      <c r="AG1006" s="116"/>
      <c r="AH1006" s="116"/>
      <c r="AI1006" s="116"/>
      <c r="AJ1006" s="116"/>
      <c r="AK1006" s="116"/>
      <c r="AL1006" s="116"/>
      <c r="AM1006" s="116"/>
      <c r="AN1006" s="116"/>
      <c r="AO1006" s="116"/>
      <c r="AP1006" s="116"/>
      <c r="AQ1006" s="116"/>
      <c r="AR1006" s="116"/>
      <c r="AS1006" s="116"/>
      <c r="AT1006" s="116"/>
      <c r="AU1006" s="116"/>
      <c r="AV1006" s="116"/>
      <c r="AW1006" s="116"/>
      <c r="AX1006" s="116"/>
      <c r="AY1006" s="116"/>
      <c r="AZ1006" s="116"/>
    </row>
    <row r="1007" spans="1:52" ht="12" customHeight="1">
      <c r="A1007" s="116"/>
      <c r="B1007" s="116"/>
      <c r="C1007" s="116"/>
      <c r="D1007" s="116"/>
      <c r="E1007" s="116"/>
      <c r="F1007" s="116"/>
      <c r="G1007" s="116"/>
      <c r="H1007" s="116"/>
      <c r="I1007" s="116"/>
      <c r="J1007" s="116"/>
      <c r="K1007" s="116"/>
      <c r="L1007" s="116"/>
      <c r="M1007" s="116"/>
      <c r="N1007" s="116"/>
      <c r="O1007" s="116"/>
      <c r="P1007" s="116"/>
      <c r="Q1007" s="116"/>
      <c r="R1007" s="116"/>
      <c r="S1007" s="116"/>
      <c r="T1007" s="116"/>
      <c r="U1007" s="116"/>
      <c r="V1007" s="116"/>
      <c r="W1007" s="116"/>
      <c r="X1007" s="116"/>
      <c r="Y1007" s="116"/>
      <c r="Z1007" s="116"/>
      <c r="AA1007" s="116"/>
      <c r="AB1007" s="116"/>
      <c r="AC1007" s="116"/>
      <c r="AD1007" s="116"/>
      <c r="AE1007" s="168"/>
      <c r="AF1007" s="168"/>
      <c r="AG1007" s="116"/>
      <c r="AH1007" s="116"/>
      <c r="AI1007" s="116"/>
      <c r="AJ1007" s="116"/>
      <c r="AK1007" s="116"/>
      <c r="AL1007" s="116"/>
      <c r="AM1007" s="116"/>
      <c r="AN1007" s="116"/>
      <c r="AO1007" s="116"/>
      <c r="AP1007" s="116"/>
      <c r="AQ1007" s="116"/>
      <c r="AR1007" s="116"/>
      <c r="AS1007" s="116"/>
      <c r="AT1007" s="116"/>
      <c r="AU1007" s="116"/>
      <c r="AV1007" s="116"/>
      <c r="AW1007" s="116"/>
      <c r="AX1007" s="116"/>
      <c r="AY1007" s="116"/>
      <c r="AZ1007" s="116"/>
    </row>
    <row r="1008" spans="1:52" ht="12" customHeight="1">
      <c r="A1008" s="116"/>
      <c r="B1008" s="116"/>
      <c r="C1008" s="116"/>
      <c r="D1008" s="116"/>
      <c r="E1008" s="116"/>
      <c r="F1008" s="116"/>
      <c r="G1008" s="116"/>
      <c r="H1008" s="116"/>
      <c r="I1008" s="116"/>
      <c r="J1008" s="116"/>
      <c r="K1008" s="116"/>
      <c r="L1008" s="116"/>
      <c r="M1008" s="116"/>
      <c r="N1008" s="116"/>
      <c r="O1008" s="116"/>
      <c r="P1008" s="116"/>
      <c r="Q1008" s="116"/>
      <c r="R1008" s="116"/>
      <c r="S1008" s="116"/>
      <c r="T1008" s="116"/>
      <c r="U1008" s="116"/>
      <c r="V1008" s="116"/>
      <c r="W1008" s="116"/>
      <c r="X1008" s="116"/>
      <c r="Y1008" s="116"/>
      <c r="Z1008" s="116"/>
      <c r="AA1008" s="116"/>
      <c r="AB1008" s="116"/>
      <c r="AC1008" s="116"/>
      <c r="AD1008" s="116"/>
      <c r="AE1008" s="168"/>
      <c r="AF1008" s="168"/>
      <c r="AG1008" s="116"/>
      <c r="AH1008" s="116"/>
      <c r="AI1008" s="116"/>
      <c r="AJ1008" s="116"/>
      <c r="AK1008" s="116"/>
      <c r="AL1008" s="116"/>
      <c r="AM1008" s="116"/>
      <c r="AN1008" s="116"/>
      <c r="AO1008" s="116"/>
      <c r="AP1008" s="116"/>
      <c r="AQ1008" s="116"/>
      <c r="AR1008" s="116"/>
      <c r="AS1008" s="116"/>
      <c r="AT1008" s="116"/>
      <c r="AU1008" s="116"/>
      <c r="AV1008" s="116"/>
      <c r="AW1008" s="116"/>
      <c r="AX1008" s="116"/>
      <c r="AY1008" s="116"/>
      <c r="AZ1008" s="116"/>
    </row>
    <row r="1009" spans="1:52" ht="12" customHeight="1">
      <c r="A1009" s="116"/>
      <c r="B1009" s="116"/>
      <c r="C1009" s="116"/>
      <c r="D1009" s="116"/>
      <c r="E1009" s="116"/>
      <c r="F1009" s="116"/>
      <c r="G1009" s="116"/>
      <c r="H1009" s="116"/>
      <c r="I1009" s="116"/>
      <c r="J1009" s="116"/>
      <c r="K1009" s="116"/>
      <c r="L1009" s="116"/>
      <c r="M1009" s="116"/>
      <c r="N1009" s="116"/>
      <c r="O1009" s="116"/>
      <c r="P1009" s="116"/>
      <c r="Q1009" s="116"/>
      <c r="R1009" s="116"/>
      <c r="S1009" s="116"/>
      <c r="T1009" s="116"/>
      <c r="U1009" s="116"/>
      <c r="V1009" s="116"/>
      <c r="W1009" s="116"/>
      <c r="X1009" s="116"/>
      <c r="Y1009" s="116"/>
      <c r="Z1009" s="116"/>
      <c r="AA1009" s="116"/>
      <c r="AB1009" s="116"/>
      <c r="AC1009" s="116"/>
      <c r="AD1009" s="116"/>
      <c r="AE1009" s="168"/>
      <c r="AF1009" s="168"/>
      <c r="AG1009" s="116"/>
      <c r="AH1009" s="116"/>
      <c r="AI1009" s="116"/>
      <c r="AJ1009" s="116"/>
      <c r="AK1009" s="116"/>
      <c r="AL1009" s="116"/>
      <c r="AM1009" s="116"/>
      <c r="AN1009" s="116"/>
      <c r="AO1009" s="116"/>
      <c r="AP1009" s="116"/>
      <c r="AQ1009" s="116"/>
      <c r="AR1009" s="116"/>
      <c r="AS1009" s="116"/>
      <c r="AT1009" s="116"/>
      <c r="AU1009" s="116"/>
      <c r="AV1009" s="116"/>
      <c r="AW1009" s="116"/>
      <c r="AX1009" s="116"/>
      <c r="AY1009" s="116"/>
      <c r="AZ1009" s="116"/>
    </row>
    <row r="1010" spans="1:52" ht="12" customHeight="1">
      <c r="A1010" s="116"/>
      <c r="B1010" s="116"/>
      <c r="C1010" s="116"/>
      <c r="D1010" s="116"/>
      <c r="E1010" s="116"/>
      <c r="F1010" s="116"/>
      <c r="G1010" s="116"/>
      <c r="H1010" s="116"/>
      <c r="I1010" s="116"/>
      <c r="J1010" s="116"/>
      <c r="K1010" s="116"/>
      <c r="L1010" s="116"/>
      <c r="M1010" s="116"/>
      <c r="N1010" s="116"/>
      <c r="O1010" s="116"/>
      <c r="P1010" s="116"/>
      <c r="Q1010" s="116"/>
      <c r="R1010" s="116"/>
      <c r="S1010" s="116"/>
      <c r="T1010" s="116"/>
      <c r="U1010" s="116"/>
      <c r="V1010" s="116"/>
      <c r="W1010" s="116"/>
      <c r="X1010" s="116"/>
      <c r="Y1010" s="116"/>
      <c r="Z1010" s="116"/>
      <c r="AA1010" s="116"/>
      <c r="AB1010" s="116"/>
      <c r="AC1010" s="116"/>
      <c r="AD1010" s="116"/>
      <c r="AE1010" s="168"/>
      <c r="AF1010" s="168"/>
      <c r="AG1010" s="116"/>
      <c r="AH1010" s="116"/>
      <c r="AI1010" s="116"/>
      <c r="AJ1010" s="116"/>
      <c r="AK1010" s="116"/>
      <c r="AL1010" s="116"/>
      <c r="AM1010" s="116"/>
      <c r="AN1010" s="116"/>
      <c r="AO1010" s="116"/>
      <c r="AP1010" s="116"/>
      <c r="AQ1010" s="116"/>
      <c r="AR1010" s="116"/>
      <c r="AS1010" s="116"/>
      <c r="AT1010" s="116"/>
      <c r="AU1010" s="116"/>
      <c r="AV1010" s="116"/>
      <c r="AW1010" s="116"/>
      <c r="AX1010" s="116"/>
      <c r="AY1010" s="116"/>
      <c r="AZ1010" s="116"/>
    </row>
    <row r="1011" spans="1:52" ht="12" customHeight="1">
      <c r="A1011" s="116"/>
      <c r="B1011" s="116"/>
      <c r="C1011" s="116"/>
      <c r="D1011" s="116"/>
      <c r="E1011" s="116"/>
      <c r="F1011" s="116"/>
      <c r="G1011" s="116"/>
      <c r="H1011" s="116"/>
      <c r="I1011" s="116"/>
      <c r="J1011" s="116"/>
      <c r="K1011" s="116"/>
      <c r="L1011" s="116"/>
      <c r="M1011" s="116"/>
      <c r="N1011" s="116"/>
      <c r="O1011" s="116"/>
      <c r="P1011" s="116"/>
      <c r="Q1011" s="116"/>
      <c r="R1011" s="116"/>
      <c r="S1011" s="116"/>
      <c r="T1011" s="116"/>
      <c r="U1011" s="116"/>
      <c r="V1011" s="116"/>
      <c r="W1011" s="116"/>
      <c r="X1011" s="116"/>
      <c r="Y1011" s="116"/>
      <c r="Z1011" s="116"/>
      <c r="AA1011" s="116"/>
      <c r="AB1011" s="116"/>
      <c r="AC1011" s="116"/>
      <c r="AD1011" s="116"/>
      <c r="AE1011" s="168"/>
      <c r="AF1011" s="168"/>
      <c r="AG1011" s="116"/>
      <c r="AH1011" s="116"/>
      <c r="AI1011" s="116"/>
      <c r="AJ1011" s="116"/>
      <c r="AK1011" s="116"/>
      <c r="AL1011" s="116"/>
      <c r="AM1011" s="116"/>
      <c r="AN1011" s="116"/>
      <c r="AO1011" s="116"/>
      <c r="AP1011" s="116"/>
      <c r="AQ1011" s="116"/>
      <c r="AR1011" s="116"/>
      <c r="AS1011" s="116"/>
      <c r="AT1011" s="116"/>
      <c r="AU1011" s="116"/>
      <c r="AV1011" s="116"/>
      <c r="AW1011" s="116"/>
      <c r="AX1011" s="116"/>
      <c r="AY1011" s="116"/>
      <c r="AZ1011" s="116"/>
    </row>
    <row r="1012" spans="1:52" ht="12" customHeight="1">
      <c r="A1012" s="116"/>
      <c r="B1012" s="116"/>
      <c r="C1012" s="116"/>
      <c r="D1012" s="116"/>
      <c r="E1012" s="116"/>
      <c r="F1012" s="116"/>
      <c r="G1012" s="116"/>
      <c r="H1012" s="116"/>
      <c r="I1012" s="116"/>
      <c r="J1012" s="116"/>
      <c r="K1012" s="116"/>
      <c r="L1012" s="116"/>
      <c r="M1012" s="116"/>
      <c r="N1012" s="116"/>
      <c r="O1012" s="116"/>
      <c r="P1012" s="116"/>
      <c r="Q1012" s="116"/>
      <c r="R1012" s="116"/>
      <c r="S1012" s="116"/>
      <c r="T1012" s="116"/>
      <c r="U1012" s="116"/>
      <c r="V1012" s="116"/>
      <c r="W1012" s="116"/>
      <c r="X1012" s="116"/>
      <c r="Y1012" s="116"/>
      <c r="Z1012" s="116"/>
      <c r="AA1012" s="116"/>
      <c r="AB1012" s="116"/>
      <c r="AC1012" s="116"/>
      <c r="AD1012" s="116"/>
      <c r="AE1012" s="168"/>
      <c r="AF1012" s="168"/>
      <c r="AG1012" s="116"/>
      <c r="AH1012" s="116"/>
      <c r="AI1012" s="116"/>
      <c r="AJ1012" s="116"/>
      <c r="AK1012" s="116"/>
      <c r="AL1012" s="116"/>
      <c r="AM1012" s="116"/>
      <c r="AN1012" s="116"/>
      <c r="AO1012" s="116"/>
      <c r="AP1012" s="116"/>
      <c r="AQ1012" s="116"/>
      <c r="AR1012" s="116"/>
      <c r="AS1012" s="116"/>
      <c r="AT1012" s="116"/>
      <c r="AU1012" s="116"/>
      <c r="AV1012" s="116"/>
      <c r="AW1012" s="116"/>
      <c r="AX1012" s="116"/>
      <c r="AY1012" s="116"/>
      <c r="AZ1012" s="116"/>
    </row>
    <row r="1013" spans="1:52" ht="12" customHeight="1">
      <c r="A1013" s="116"/>
      <c r="B1013" s="116"/>
      <c r="C1013" s="116"/>
      <c r="D1013" s="116"/>
      <c r="E1013" s="116"/>
      <c r="F1013" s="116"/>
      <c r="G1013" s="116"/>
      <c r="H1013" s="116"/>
      <c r="I1013" s="116"/>
      <c r="J1013" s="116"/>
      <c r="K1013" s="116"/>
      <c r="L1013" s="116"/>
      <c r="M1013" s="116"/>
      <c r="N1013" s="116"/>
      <c r="O1013" s="116"/>
      <c r="P1013" s="116"/>
      <c r="Q1013" s="116"/>
      <c r="R1013" s="116"/>
      <c r="S1013" s="116"/>
      <c r="T1013" s="116"/>
      <c r="U1013" s="116"/>
      <c r="V1013" s="116"/>
      <c r="W1013" s="116"/>
      <c r="X1013" s="116"/>
      <c r="Y1013" s="116"/>
      <c r="Z1013" s="116"/>
      <c r="AA1013" s="116"/>
      <c r="AB1013" s="116"/>
      <c r="AC1013" s="116"/>
      <c r="AD1013" s="116"/>
      <c r="AE1013" s="168"/>
      <c r="AF1013" s="168"/>
      <c r="AG1013" s="116"/>
      <c r="AH1013" s="116"/>
      <c r="AI1013" s="116"/>
      <c r="AJ1013" s="116"/>
      <c r="AK1013" s="116"/>
      <c r="AL1013" s="116"/>
      <c r="AM1013" s="116"/>
      <c r="AN1013" s="116"/>
      <c r="AO1013" s="116"/>
      <c r="AP1013" s="116"/>
      <c r="AQ1013" s="116"/>
      <c r="AR1013" s="116"/>
      <c r="AS1013" s="116"/>
      <c r="AT1013" s="116"/>
      <c r="AU1013" s="116"/>
      <c r="AV1013" s="116"/>
      <c r="AW1013" s="116"/>
      <c r="AX1013" s="116"/>
      <c r="AY1013" s="116"/>
      <c r="AZ1013" s="116"/>
    </row>
    <row r="1014" spans="1:52" ht="12" customHeight="1">
      <c r="A1014" s="116"/>
      <c r="B1014" s="116"/>
      <c r="C1014" s="116"/>
      <c r="D1014" s="116"/>
      <c r="E1014" s="116"/>
      <c r="F1014" s="116"/>
      <c r="G1014" s="116"/>
      <c r="H1014" s="116"/>
      <c r="I1014" s="116"/>
      <c r="J1014" s="116"/>
      <c r="K1014" s="116"/>
      <c r="L1014" s="116"/>
      <c r="M1014" s="116"/>
      <c r="N1014" s="116"/>
      <c r="O1014" s="116"/>
      <c r="P1014" s="116"/>
      <c r="Q1014" s="116"/>
      <c r="R1014" s="116"/>
      <c r="S1014" s="116"/>
      <c r="T1014" s="116"/>
      <c r="U1014" s="116"/>
      <c r="V1014" s="116"/>
      <c r="W1014" s="116"/>
      <c r="X1014" s="116"/>
      <c r="Y1014" s="116"/>
      <c r="Z1014" s="116"/>
      <c r="AA1014" s="116"/>
      <c r="AB1014" s="116"/>
      <c r="AC1014" s="116"/>
      <c r="AD1014" s="116"/>
      <c r="AE1014" s="168"/>
      <c r="AF1014" s="168"/>
      <c r="AG1014" s="116"/>
      <c r="AH1014" s="116"/>
      <c r="AI1014" s="116"/>
      <c r="AJ1014" s="116"/>
      <c r="AK1014" s="116"/>
      <c r="AL1014" s="116"/>
      <c r="AM1014" s="116"/>
      <c r="AN1014" s="116"/>
      <c r="AO1014" s="116"/>
      <c r="AP1014" s="116"/>
      <c r="AQ1014" s="116"/>
      <c r="AR1014" s="116"/>
      <c r="AS1014" s="116"/>
      <c r="AT1014" s="116"/>
      <c r="AU1014" s="116"/>
      <c r="AV1014" s="116"/>
      <c r="AW1014" s="116"/>
      <c r="AX1014" s="116"/>
      <c r="AY1014" s="116"/>
      <c r="AZ1014" s="116"/>
    </row>
    <row r="1015" spans="1:52" ht="12" customHeight="1">
      <c r="A1015" s="116"/>
      <c r="B1015" s="116"/>
      <c r="C1015" s="116"/>
      <c r="D1015" s="116"/>
      <c r="E1015" s="116"/>
      <c r="F1015" s="116"/>
      <c r="G1015" s="116"/>
      <c r="H1015" s="116"/>
      <c r="I1015" s="116"/>
      <c r="J1015" s="116"/>
      <c r="K1015" s="116"/>
      <c r="L1015" s="116"/>
      <c r="M1015" s="116"/>
      <c r="N1015" s="116"/>
      <c r="O1015" s="116"/>
      <c r="P1015" s="116"/>
      <c r="Q1015" s="116"/>
      <c r="R1015" s="116"/>
      <c r="S1015" s="116"/>
      <c r="T1015" s="116"/>
      <c r="U1015" s="116"/>
      <c r="V1015" s="116"/>
      <c r="W1015" s="116"/>
      <c r="X1015" s="116"/>
      <c r="Y1015" s="116"/>
      <c r="Z1015" s="116"/>
      <c r="AA1015" s="116"/>
      <c r="AB1015" s="116"/>
      <c r="AC1015" s="116"/>
      <c r="AD1015" s="116"/>
      <c r="AE1015" s="168"/>
      <c r="AF1015" s="168"/>
      <c r="AG1015" s="116"/>
      <c r="AH1015" s="116"/>
      <c r="AI1015" s="116"/>
      <c r="AJ1015" s="116"/>
      <c r="AK1015" s="116"/>
      <c r="AL1015" s="116"/>
      <c r="AM1015" s="116"/>
      <c r="AN1015" s="116"/>
      <c r="AO1015" s="116"/>
      <c r="AP1015" s="116"/>
      <c r="AQ1015" s="116"/>
      <c r="AR1015" s="116"/>
      <c r="AS1015" s="116"/>
      <c r="AT1015" s="116"/>
      <c r="AU1015" s="116"/>
      <c r="AV1015" s="116"/>
      <c r="AW1015" s="116"/>
      <c r="AX1015" s="116"/>
      <c r="AY1015" s="116"/>
      <c r="AZ1015" s="116"/>
    </row>
    <row r="1016" spans="1:52" ht="12" customHeight="1">
      <c r="A1016" s="116"/>
      <c r="B1016" s="116"/>
      <c r="C1016" s="116"/>
      <c r="D1016" s="116"/>
      <c r="E1016" s="116"/>
      <c r="F1016" s="116"/>
      <c r="G1016" s="116"/>
      <c r="H1016" s="116"/>
      <c r="I1016" s="116"/>
      <c r="J1016" s="116"/>
      <c r="K1016" s="116"/>
      <c r="L1016" s="116"/>
      <c r="M1016" s="116"/>
      <c r="N1016" s="116"/>
      <c r="O1016" s="116"/>
      <c r="P1016" s="116"/>
      <c r="Q1016" s="116"/>
      <c r="R1016" s="116"/>
      <c r="S1016" s="116"/>
      <c r="T1016" s="116"/>
      <c r="U1016" s="116"/>
      <c r="V1016" s="116"/>
      <c r="W1016" s="116"/>
      <c r="X1016" s="116"/>
      <c r="Y1016" s="116"/>
      <c r="Z1016" s="116"/>
      <c r="AA1016" s="116"/>
      <c r="AB1016" s="116"/>
      <c r="AC1016" s="116"/>
      <c r="AD1016" s="116"/>
      <c r="AE1016" s="168"/>
      <c r="AF1016" s="168"/>
      <c r="AG1016" s="116"/>
      <c r="AH1016" s="116"/>
      <c r="AI1016" s="116"/>
      <c r="AJ1016" s="116"/>
      <c r="AK1016" s="116"/>
      <c r="AL1016" s="116"/>
      <c r="AM1016" s="116"/>
      <c r="AN1016" s="116"/>
      <c r="AO1016" s="116"/>
      <c r="AP1016" s="116"/>
      <c r="AQ1016" s="116"/>
      <c r="AR1016" s="116"/>
      <c r="AS1016" s="116"/>
      <c r="AT1016" s="116"/>
      <c r="AU1016" s="116"/>
      <c r="AV1016" s="116"/>
      <c r="AW1016" s="116"/>
      <c r="AX1016" s="116"/>
      <c r="AY1016" s="116"/>
      <c r="AZ1016" s="116"/>
    </row>
    <row r="1017" spans="1:52" ht="12" customHeight="1">
      <c r="A1017" s="116"/>
      <c r="B1017" s="116"/>
      <c r="C1017" s="116"/>
      <c r="D1017" s="116"/>
      <c r="E1017" s="116"/>
      <c r="F1017" s="116"/>
      <c r="G1017" s="116"/>
      <c r="H1017" s="116"/>
      <c r="I1017" s="116"/>
      <c r="J1017" s="116"/>
      <c r="K1017" s="116"/>
      <c r="L1017" s="116"/>
      <c r="M1017" s="116"/>
      <c r="N1017" s="116"/>
      <c r="O1017" s="116"/>
      <c r="P1017" s="116"/>
      <c r="Q1017" s="116"/>
      <c r="R1017" s="116"/>
      <c r="S1017" s="116"/>
      <c r="T1017" s="116"/>
      <c r="U1017" s="116"/>
      <c r="V1017" s="116"/>
      <c r="W1017" s="116"/>
      <c r="X1017" s="116"/>
      <c r="Y1017" s="116"/>
      <c r="Z1017" s="116"/>
      <c r="AA1017" s="116"/>
      <c r="AB1017" s="116"/>
      <c r="AC1017" s="116"/>
      <c r="AD1017" s="116"/>
      <c r="AE1017" s="168"/>
      <c r="AF1017" s="168"/>
      <c r="AG1017" s="116"/>
      <c r="AH1017" s="116"/>
      <c r="AI1017" s="116"/>
      <c r="AJ1017" s="116"/>
      <c r="AK1017" s="116"/>
      <c r="AL1017" s="116"/>
      <c r="AM1017" s="116"/>
      <c r="AN1017" s="116"/>
      <c r="AO1017" s="116"/>
      <c r="AP1017" s="116"/>
      <c r="AQ1017" s="116"/>
      <c r="AR1017" s="116"/>
      <c r="AS1017" s="116"/>
      <c r="AT1017" s="116"/>
      <c r="AU1017" s="116"/>
      <c r="AV1017" s="116"/>
      <c r="AW1017" s="116"/>
      <c r="AX1017" s="116"/>
      <c r="AY1017" s="116"/>
      <c r="AZ1017" s="116"/>
    </row>
    <row r="1018" spans="1:52" ht="12" customHeight="1">
      <c r="A1018" s="116"/>
      <c r="B1018" s="116"/>
      <c r="C1018" s="116"/>
      <c r="D1018" s="116"/>
      <c r="E1018" s="116"/>
      <c r="F1018" s="116"/>
      <c r="G1018" s="116"/>
      <c r="H1018" s="116"/>
      <c r="I1018" s="116"/>
      <c r="J1018" s="116"/>
      <c r="K1018" s="116"/>
      <c r="L1018" s="116"/>
      <c r="M1018" s="116"/>
      <c r="N1018" s="116"/>
      <c r="O1018" s="116"/>
      <c r="P1018" s="116"/>
      <c r="Q1018" s="116"/>
      <c r="R1018" s="116"/>
      <c r="S1018" s="116"/>
      <c r="T1018" s="116"/>
      <c r="U1018" s="116"/>
      <c r="V1018" s="116"/>
      <c r="W1018" s="116"/>
      <c r="X1018" s="116"/>
      <c r="Y1018" s="116"/>
      <c r="Z1018" s="116"/>
      <c r="AA1018" s="116"/>
      <c r="AB1018" s="116"/>
      <c r="AC1018" s="116"/>
      <c r="AD1018" s="116"/>
      <c r="AE1018" s="168"/>
      <c r="AF1018" s="168"/>
      <c r="AG1018" s="116"/>
      <c r="AH1018" s="116"/>
      <c r="AI1018" s="116"/>
      <c r="AJ1018" s="116"/>
      <c r="AK1018" s="116"/>
      <c r="AL1018" s="116"/>
      <c r="AM1018" s="116"/>
      <c r="AN1018" s="116"/>
      <c r="AO1018" s="116"/>
      <c r="AP1018" s="116"/>
      <c r="AQ1018" s="116"/>
      <c r="AR1018" s="116"/>
      <c r="AS1018" s="116"/>
      <c r="AT1018" s="116"/>
      <c r="AU1018" s="116"/>
      <c r="AV1018" s="116"/>
      <c r="AW1018" s="116"/>
      <c r="AX1018" s="116"/>
      <c r="AY1018" s="116"/>
      <c r="AZ1018" s="116"/>
    </row>
    <row r="1019" spans="1:52" ht="12" customHeight="1">
      <c r="A1019" s="116"/>
      <c r="B1019" s="116"/>
      <c r="C1019" s="116"/>
      <c r="D1019" s="116"/>
      <c r="E1019" s="116"/>
      <c r="F1019" s="116"/>
      <c r="G1019" s="116"/>
      <c r="H1019" s="116"/>
      <c r="I1019" s="116"/>
      <c r="J1019" s="116"/>
      <c r="K1019" s="116"/>
      <c r="L1019" s="116"/>
      <c r="M1019" s="116"/>
      <c r="N1019" s="116"/>
      <c r="O1019" s="116"/>
      <c r="P1019" s="116"/>
      <c r="Q1019" s="116"/>
      <c r="R1019" s="116"/>
      <c r="S1019" s="116"/>
      <c r="T1019" s="116"/>
      <c r="U1019" s="116"/>
      <c r="V1019" s="116"/>
      <c r="W1019" s="116"/>
      <c r="X1019" s="116"/>
      <c r="Y1019" s="116"/>
      <c r="Z1019" s="116"/>
      <c r="AA1019" s="116"/>
      <c r="AB1019" s="116"/>
      <c r="AC1019" s="116"/>
      <c r="AD1019" s="116"/>
      <c r="AE1019" s="168"/>
      <c r="AF1019" s="168"/>
      <c r="AG1019" s="116"/>
      <c r="AH1019" s="116"/>
      <c r="AI1019" s="116"/>
      <c r="AJ1019" s="116"/>
      <c r="AK1019" s="116"/>
      <c r="AL1019" s="116"/>
      <c r="AM1019" s="116"/>
      <c r="AN1019" s="116"/>
      <c r="AO1019" s="116"/>
      <c r="AP1019" s="116"/>
      <c r="AQ1019" s="116"/>
      <c r="AR1019" s="116"/>
      <c r="AS1019" s="116"/>
      <c r="AT1019" s="116"/>
      <c r="AU1019" s="116"/>
      <c r="AV1019" s="116"/>
      <c r="AW1019" s="116"/>
      <c r="AX1019" s="116"/>
      <c r="AY1019" s="116"/>
      <c r="AZ1019" s="116"/>
    </row>
    <row r="1020" spans="1:52" ht="12" customHeight="1">
      <c r="A1020" s="116"/>
      <c r="B1020" s="116"/>
      <c r="C1020" s="116"/>
      <c r="D1020" s="116"/>
      <c r="E1020" s="116"/>
      <c r="F1020" s="116"/>
      <c r="G1020" s="116"/>
      <c r="H1020" s="116"/>
      <c r="I1020" s="116"/>
      <c r="J1020" s="116"/>
      <c r="K1020" s="116"/>
      <c r="L1020" s="116"/>
      <c r="M1020" s="116"/>
      <c r="N1020" s="116"/>
      <c r="O1020" s="116"/>
      <c r="P1020" s="116"/>
      <c r="Q1020" s="116"/>
      <c r="R1020" s="116"/>
      <c r="S1020" s="116"/>
      <c r="T1020" s="116"/>
      <c r="U1020" s="116"/>
      <c r="V1020" s="116"/>
      <c r="W1020" s="116"/>
      <c r="X1020" s="116"/>
      <c r="Y1020" s="116"/>
      <c r="Z1020" s="116"/>
      <c r="AA1020" s="116"/>
      <c r="AB1020" s="116"/>
      <c r="AC1020" s="116"/>
      <c r="AD1020" s="116"/>
      <c r="AE1020" s="168"/>
      <c r="AF1020" s="168"/>
      <c r="AG1020" s="116"/>
      <c r="AH1020" s="116"/>
      <c r="AI1020" s="116"/>
      <c r="AJ1020" s="116"/>
      <c r="AK1020" s="116"/>
      <c r="AL1020" s="116"/>
      <c r="AM1020" s="116"/>
      <c r="AN1020" s="116"/>
      <c r="AO1020" s="116"/>
      <c r="AP1020" s="116"/>
      <c r="AQ1020" s="116"/>
      <c r="AR1020" s="116"/>
      <c r="AS1020" s="116"/>
      <c r="AT1020" s="116"/>
      <c r="AU1020" s="116"/>
      <c r="AV1020" s="116"/>
      <c r="AW1020" s="116"/>
      <c r="AX1020" s="116"/>
      <c r="AY1020" s="116"/>
      <c r="AZ1020" s="116"/>
    </row>
    <row r="1021" spans="1:52" ht="12" customHeight="1">
      <c r="A1021" s="116"/>
      <c r="B1021" s="116"/>
      <c r="C1021" s="116"/>
      <c r="D1021" s="116"/>
      <c r="E1021" s="116"/>
      <c r="F1021" s="116"/>
      <c r="G1021" s="116"/>
      <c r="H1021" s="116"/>
      <c r="I1021" s="116"/>
      <c r="J1021" s="116"/>
      <c r="K1021" s="116"/>
      <c r="L1021" s="116"/>
      <c r="M1021" s="116"/>
      <c r="N1021" s="116"/>
      <c r="O1021" s="116"/>
      <c r="P1021" s="116"/>
      <c r="Q1021" s="116"/>
      <c r="R1021" s="116"/>
      <c r="S1021" s="116"/>
      <c r="T1021" s="116"/>
      <c r="U1021" s="116"/>
      <c r="V1021" s="116"/>
      <c r="W1021" s="116"/>
      <c r="X1021" s="116"/>
      <c r="Y1021" s="116"/>
      <c r="Z1021" s="116"/>
      <c r="AA1021" s="116"/>
      <c r="AB1021" s="116"/>
      <c r="AC1021" s="116"/>
      <c r="AD1021" s="116"/>
      <c r="AE1021" s="168"/>
      <c r="AF1021" s="168"/>
      <c r="AG1021" s="116"/>
      <c r="AH1021" s="116"/>
      <c r="AI1021" s="116"/>
      <c r="AJ1021" s="116"/>
      <c r="AK1021" s="116"/>
      <c r="AL1021" s="116"/>
      <c r="AM1021" s="116"/>
      <c r="AN1021" s="116"/>
      <c r="AO1021" s="116"/>
      <c r="AP1021" s="116"/>
      <c r="AQ1021" s="116"/>
      <c r="AR1021" s="116"/>
      <c r="AS1021" s="116"/>
      <c r="AT1021" s="116"/>
      <c r="AU1021" s="116"/>
      <c r="AV1021" s="116"/>
      <c r="AW1021" s="116"/>
      <c r="AX1021" s="116"/>
      <c r="AY1021" s="116"/>
      <c r="AZ1021" s="116"/>
    </row>
    <row r="1022" spans="1:52" ht="12" customHeight="1">
      <c r="A1022" s="116"/>
      <c r="B1022" s="116"/>
      <c r="C1022" s="116"/>
      <c r="D1022" s="116"/>
      <c r="E1022" s="116"/>
      <c r="F1022" s="116"/>
      <c r="G1022" s="116"/>
      <c r="H1022" s="116"/>
      <c r="I1022" s="116"/>
      <c r="J1022" s="116"/>
      <c r="K1022" s="116"/>
      <c r="L1022" s="116"/>
      <c r="M1022" s="116"/>
      <c r="N1022" s="116"/>
      <c r="O1022" s="116"/>
      <c r="P1022" s="116"/>
      <c r="Q1022" s="116"/>
      <c r="R1022" s="116"/>
      <c r="S1022" s="116"/>
      <c r="T1022" s="116"/>
      <c r="U1022" s="116"/>
      <c r="V1022" s="116"/>
      <c r="W1022" s="116"/>
      <c r="X1022" s="116"/>
      <c r="Y1022" s="116"/>
      <c r="Z1022" s="116"/>
      <c r="AA1022" s="116"/>
      <c r="AB1022" s="116"/>
      <c r="AC1022" s="116"/>
      <c r="AD1022" s="116"/>
      <c r="AE1022" s="168"/>
      <c r="AF1022" s="168"/>
      <c r="AG1022" s="116"/>
      <c r="AH1022" s="116"/>
      <c r="AI1022" s="116"/>
      <c r="AJ1022" s="116"/>
      <c r="AK1022" s="116"/>
      <c r="AL1022" s="116"/>
      <c r="AM1022" s="116"/>
      <c r="AN1022" s="116"/>
      <c r="AO1022" s="116"/>
      <c r="AP1022" s="116"/>
      <c r="AQ1022" s="116"/>
      <c r="AR1022" s="116"/>
      <c r="AS1022" s="116"/>
      <c r="AT1022" s="116"/>
      <c r="AU1022" s="116"/>
      <c r="AV1022" s="116"/>
      <c r="AW1022" s="116"/>
      <c r="AX1022" s="116"/>
      <c r="AY1022" s="116"/>
      <c r="AZ1022" s="116"/>
    </row>
    <row r="1023" spans="1:52" ht="12" customHeight="1">
      <c r="A1023" s="116"/>
      <c r="B1023" s="116"/>
      <c r="C1023" s="116"/>
      <c r="D1023" s="116"/>
      <c r="E1023" s="116"/>
      <c r="F1023" s="116"/>
      <c r="G1023" s="116"/>
      <c r="H1023" s="116"/>
      <c r="I1023" s="116"/>
      <c r="J1023" s="116"/>
      <c r="K1023" s="116"/>
      <c r="L1023" s="116"/>
      <c r="M1023" s="116"/>
      <c r="N1023" s="116"/>
      <c r="O1023" s="116"/>
      <c r="P1023" s="116"/>
      <c r="Q1023" s="116"/>
      <c r="R1023" s="116"/>
      <c r="S1023" s="116"/>
      <c r="T1023" s="116"/>
      <c r="U1023" s="116"/>
      <c r="V1023" s="116"/>
      <c r="W1023" s="116"/>
      <c r="X1023" s="116"/>
      <c r="Y1023" s="116"/>
      <c r="Z1023" s="116"/>
      <c r="AA1023" s="116"/>
      <c r="AB1023" s="116"/>
      <c r="AC1023" s="116"/>
      <c r="AD1023" s="116"/>
      <c r="AE1023" s="168"/>
      <c r="AF1023" s="168"/>
      <c r="AG1023" s="116"/>
      <c r="AH1023" s="116"/>
      <c r="AI1023" s="116"/>
      <c r="AJ1023" s="116"/>
      <c r="AK1023" s="116"/>
      <c r="AL1023" s="116"/>
      <c r="AM1023" s="116"/>
      <c r="AN1023" s="116"/>
      <c r="AO1023" s="116"/>
      <c r="AP1023" s="116"/>
      <c r="AQ1023" s="116"/>
      <c r="AR1023" s="116"/>
      <c r="AS1023" s="116"/>
      <c r="AT1023" s="116"/>
      <c r="AU1023" s="116"/>
      <c r="AV1023" s="116"/>
      <c r="AW1023" s="116"/>
      <c r="AX1023" s="116"/>
      <c r="AY1023" s="116"/>
      <c r="AZ1023" s="116"/>
    </row>
    <row r="1024" spans="1:52" ht="12" customHeight="1">
      <c r="A1024" s="116"/>
      <c r="B1024" s="116"/>
      <c r="C1024" s="116"/>
      <c r="D1024" s="116"/>
      <c r="E1024" s="116"/>
      <c r="F1024" s="116"/>
      <c r="G1024" s="116"/>
      <c r="H1024" s="116"/>
      <c r="I1024" s="116"/>
      <c r="J1024" s="116"/>
      <c r="K1024" s="116"/>
      <c r="L1024" s="116"/>
      <c r="M1024" s="116"/>
      <c r="N1024" s="116"/>
      <c r="O1024" s="116"/>
      <c r="P1024" s="116"/>
      <c r="Q1024" s="116"/>
      <c r="R1024" s="116"/>
      <c r="S1024" s="116"/>
      <c r="T1024" s="116"/>
      <c r="U1024" s="116"/>
      <c r="V1024" s="116"/>
      <c r="W1024" s="116"/>
      <c r="X1024" s="116"/>
      <c r="Y1024" s="116"/>
      <c r="Z1024" s="116"/>
      <c r="AA1024" s="116"/>
      <c r="AB1024" s="116"/>
      <c r="AC1024" s="116"/>
      <c r="AD1024" s="116"/>
      <c r="AE1024" s="168"/>
      <c r="AF1024" s="168"/>
      <c r="AG1024" s="116"/>
      <c r="AH1024" s="116"/>
      <c r="AI1024" s="116"/>
      <c r="AJ1024" s="116"/>
      <c r="AK1024" s="116"/>
      <c r="AL1024" s="116"/>
      <c r="AM1024" s="116"/>
      <c r="AN1024" s="116"/>
      <c r="AO1024" s="116"/>
      <c r="AP1024" s="116"/>
      <c r="AQ1024" s="116"/>
      <c r="AR1024" s="116"/>
      <c r="AS1024" s="116"/>
      <c r="AT1024" s="116"/>
      <c r="AU1024" s="116"/>
      <c r="AV1024" s="116"/>
      <c r="AW1024" s="116"/>
      <c r="AX1024" s="116"/>
      <c r="AY1024" s="116"/>
      <c r="AZ1024" s="116"/>
    </row>
    <row r="1025" spans="1:52" ht="12" customHeight="1">
      <c r="A1025" s="116"/>
      <c r="B1025" s="116"/>
      <c r="C1025" s="116"/>
      <c r="D1025" s="116"/>
      <c r="E1025" s="116"/>
      <c r="F1025" s="116"/>
      <c r="G1025" s="116"/>
      <c r="H1025" s="116"/>
      <c r="I1025" s="116"/>
      <c r="J1025" s="116"/>
      <c r="K1025" s="116"/>
      <c r="L1025" s="116"/>
      <c r="M1025" s="116"/>
      <c r="N1025" s="116"/>
      <c r="O1025" s="116"/>
      <c r="P1025" s="116"/>
      <c r="Q1025" s="116"/>
      <c r="R1025" s="116"/>
      <c r="S1025" s="116"/>
      <c r="T1025" s="116"/>
      <c r="U1025" s="116"/>
      <c r="V1025" s="116"/>
      <c r="W1025" s="116"/>
      <c r="X1025" s="116"/>
      <c r="Y1025" s="116"/>
      <c r="Z1025" s="116"/>
      <c r="AA1025" s="116"/>
      <c r="AB1025" s="116"/>
      <c r="AC1025" s="116"/>
      <c r="AD1025" s="116"/>
      <c r="AE1025" s="168"/>
      <c r="AF1025" s="168"/>
      <c r="AG1025" s="116"/>
      <c r="AH1025" s="116"/>
      <c r="AI1025" s="116"/>
      <c r="AJ1025" s="116"/>
      <c r="AK1025" s="116"/>
      <c r="AL1025" s="116"/>
      <c r="AM1025" s="116"/>
      <c r="AN1025" s="116"/>
      <c r="AO1025" s="116"/>
      <c r="AP1025" s="116"/>
      <c r="AQ1025" s="116"/>
      <c r="AR1025" s="116"/>
      <c r="AS1025" s="116"/>
      <c r="AT1025" s="116"/>
      <c r="AU1025" s="116"/>
      <c r="AV1025" s="116"/>
      <c r="AW1025" s="116"/>
      <c r="AX1025" s="116"/>
      <c r="AY1025" s="116"/>
      <c r="AZ1025" s="116"/>
    </row>
    <row r="1026" spans="1:52" ht="12" customHeight="1">
      <c r="A1026" s="116"/>
      <c r="B1026" s="116"/>
      <c r="C1026" s="116"/>
      <c r="D1026" s="116"/>
      <c r="E1026" s="116"/>
      <c r="F1026" s="116"/>
      <c r="G1026" s="116"/>
      <c r="H1026" s="116"/>
      <c r="I1026" s="116"/>
      <c r="J1026" s="116"/>
      <c r="K1026" s="116"/>
      <c r="L1026" s="116"/>
      <c r="M1026" s="116"/>
      <c r="N1026" s="116"/>
      <c r="O1026" s="116"/>
      <c r="P1026" s="116"/>
      <c r="Q1026" s="116"/>
      <c r="R1026" s="116"/>
      <c r="S1026" s="116"/>
      <c r="T1026" s="116"/>
      <c r="U1026" s="116"/>
      <c r="V1026" s="116"/>
      <c r="W1026" s="116"/>
      <c r="X1026" s="116"/>
      <c r="Y1026" s="116"/>
      <c r="Z1026" s="116"/>
      <c r="AA1026" s="116"/>
      <c r="AB1026" s="116"/>
      <c r="AC1026" s="116"/>
      <c r="AD1026" s="116"/>
      <c r="AE1026" s="168"/>
      <c r="AF1026" s="168"/>
      <c r="AG1026" s="116"/>
      <c r="AH1026" s="116"/>
      <c r="AI1026" s="116"/>
      <c r="AJ1026" s="116"/>
      <c r="AK1026" s="116"/>
      <c r="AL1026" s="116"/>
      <c r="AM1026" s="116"/>
      <c r="AN1026" s="116"/>
      <c r="AO1026" s="116"/>
      <c r="AP1026" s="116"/>
      <c r="AQ1026" s="116"/>
      <c r="AR1026" s="116"/>
      <c r="AS1026" s="116"/>
      <c r="AT1026" s="116"/>
      <c r="AU1026" s="116"/>
      <c r="AV1026" s="116"/>
      <c r="AW1026" s="116"/>
      <c r="AX1026" s="116"/>
      <c r="AY1026" s="116"/>
      <c r="AZ1026" s="116"/>
    </row>
    <row r="1027" spans="1:52" ht="12" customHeight="1">
      <c r="A1027" s="116"/>
      <c r="B1027" s="116"/>
      <c r="C1027" s="116"/>
      <c r="D1027" s="116"/>
      <c r="E1027" s="116"/>
      <c r="F1027" s="116"/>
      <c r="G1027" s="116"/>
      <c r="H1027" s="116"/>
      <c r="I1027" s="116"/>
      <c r="J1027" s="116"/>
      <c r="K1027" s="116"/>
      <c r="L1027" s="116"/>
      <c r="M1027" s="116"/>
      <c r="N1027" s="116"/>
      <c r="O1027" s="116"/>
      <c r="P1027" s="116"/>
      <c r="Q1027" s="116"/>
      <c r="R1027" s="116"/>
      <c r="S1027" s="116"/>
      <c r="T1027" s="116"/>
      <c r="U1027" s="116"/>
      <c r="V1027" s="116"/>
      <c r="W1027" s="116"/>
      <c r="X1027" s="116"/>
      <c r="Y1027" s="116"/>
      <c r="Z1027" s="116"/>
      <c r="AA1027" s="116"/>
      <c r="AB1027" s="116"/>
      <c r="AC1027" s="116"/>
      <c r="AD1027" s="116"/>
      <c r="AE1027" s="168"/>
      <c r="AF1027" s="168"/>
      <c r="AG1027" s="116"/>
      <c r="AH1027" s="116"/>
      <c r="AI1027" s="116"/>
      <c r="AJ1027" s="116"/>
      <c r="AK1027" s="116"/>
      <c r="AL1027" s="116"/>
      <c r="AM1027" s="116"/>
      <c r="AN1027" s="116"/>
      <c r="AO1027" s="116"/>
      <c r="AP1027" s="116"/>
      <c r="AQ1027" s="116"/>
      <c r="AR1027" s="116"/>
      <c r="AS1027" s="116"/>
      <c r="AT1027" s="116"/>
      <c r="AU1027" s="116"/>
      <c r="AV1027" s="116"/>
      <c r="AW1027" s="116"/>
      <c r="AX1027" s="116"/>
      <c r="AY1027" s="116"/>
      <c r="AZ1027" s="116"/>
    </row>
    <row r="1028" spans="1:52" ht="12" customHeight="1">
      <c r="A1028" s="116"/>
      <c r="B1028" s="116"/>
      <c r="C1028" s="116"/>
      <c r="D1028" s="116"/>
      <c r="E1028" s="116"/>
      <c r="F1028" s="116"/>
      <c r="G1028" s="116"/>
      <c r="H1028" s="116"/>
      <c r="I1028" s="116"/>
      <c r="J1028" s="116"/>
      <c r="K1028" s="116"/>
      <c r="L1028" s="116"/>
      <c r="M1028" s="116"/>
      <c r="N1028" s="116"/>
      <c r="O1028" s="116"/>
      <c r="P1028" s="116"/>
      <c r="Q1028" s="116"/>
      <c r="R1028" s="116"/>
      <c r="S1028" s="116"/>
      <c r="T1028" s="116"/>
      <c r="U1028" s="116"/>
      <c r="V1028" s="116"/>
      <c r="W1028" s="116"/>
      <c r="X1028" s="116"/>
      <c r="Y1028" s="116"/>
      <c r="Z1028" s="116"/>
      <c r="AA1028" s="116"/>
      <c r="AB1028" s="116"/>
      <c r="AC1028" s="116"/>
      <c r="AD1028" s="116"/>
      <c r="AE1028" s="168"/>
      <c r="AF1028" s="168"/>
      <c r="AG1028" s="116"/>
      <c r="AH1028" s="116"/>
      <c r="AI1028" s="116"/>
      <c r="AJ1028" s="116"/>
      <c r="AK1028" s="116"/>
      <c r="AL1028" s="116"/>
      <c r="AM1028" s="116"/>
      <c r="AN1028" s="116"/>
      <c r="AO1028" s="116"/>
      <c r="AP1028" s="116"/>
      <c r="AQ1028" s="116"/>
      <c r="AR1028" s="116"/>
      <c r="AS1028" s="116"/>
      <c r="AT1028" s="116"/>
      <c r="AU1028" s="116"/>
      <c r="AV1028" s="116"/>
      <c r="AW1028" s="116"/>
      <c r="AX1028" s="116"/>
      <c r="AY1028" s="116"/>
      <c r="AZ1028" s="116"/>
    </row>
    <row r="1029" spans="1:52" ht="12" customHeight="1">
      <c r="A1029" s="116"/>
      <c r="B1029" s="116"/>
      <c r="C1029" s="116"/>
      <c r="D1029" s="116"/>
      <c r="E1029" s="116"/>
      <c r="F1029" s="116"/>
      <c r="G1029" s="116"/>
      <c r="H1029" s="116"/>
      <c r="I1029" s="116"/>
      <c r="J1029" s="116"/>
      <c r="K1029" s="116"/>
      <c r="L1029" s="116"/>
      <c r="M1029" s="116"/>
      <c r="N1029" s="116"/>
      <c r="O1029" s="116"/>
      <c r="P1029" s="116"/>
      <c r="Q1029" s="116"/>
      <c r="R1029" s="116"/>
      <c r="S1029" s="116"/>
      <c r="T1029" s="116"/>
      <c r="U1029" s="116"/>
      <c r="V1029" s="116"/>
      <c r="W1029" s="116"/>
      <c r="X1029" s="116"/>
      <c r="Y1029" s="116"/>
      <c r="Z1029" s="116"/>
      <c r="AA1029" s="116"/>
      <c r="AB1029" s="116"/>
      <c r="AC1029" s="116"/>
      <c r="AD1029" s="116"/>
      <c r="AE1029" s="168"/>
      <c r="AF1029" s="168"/>
      <c r="AG1029" s="116"/>
      <c r="AH1029" s="116"/>
      <c r="AI1029" s="116"/>
      <c r="AJ1029" s="116"/>
      <c r="AK1029" s="116"/>
      <c r="AL1029" s="116"/>
      <c r="AM1029" s="116"/>
      <c r="AN1029" s="116"/>
      <c r="AO1029" s="116"/>
      <c r="AP1029" s="116"/>
      <c r="AQ1029" s="116"/>
      <c r="AR1029" s="116"/>
      <c r="AS1029" s="116"/>
      <c r="AT1029" s="116"/>
      <c r="AU1029" s="116"/>
      <c r="AV1029" s="116"/>
      <c r="AW1029" s="116"/>
      <c r="AX1029" s="116"/>
      <c r="AY1029" s="116"/>
      <c r="AZ1029" s="116"/>
    </row>
    <row r="1030" spans="1:52" ht="12" customHeight="1">
      <c r="A1030" s="116"/>
      <c r="B1030" s="116"/>
      <c r="C1030" s="116"/>
      <c r="D1030" s="116"/>
      <c r="E1030" s="116"/>
      <c r="F1030" s="116"/>
      <c r="G1030" s="116"/>
      <c r="H1030" s="116"/>
      <c r="I1030" s="116"/>
      <c r="J1030" s="116"/>
      <c r="K1030" s="116"/>
      <c r="L1030" s="116"/>
      <c r="M1030" s="116"/>
      <c r="N1030" s="116"/>
      <c r="O1030" s="116"/>
      <c r="P1030" s="116"/>
      <c r="Q1030" s="116"/>
      <c r="R1030" s="116"/>
      <c r="S1030" s="116"/>
      <c r="T1030" s="116"/>
      <c r="U1030" s="116"/>
      <c r="V1030" s="116"/>
      <c r="W1030" s="116"/>
      <c r="X1030" s="116"/>
      <c r="Y1030" s="116"/>
      <c r="Z1030" s="116"/>
      <c r="AA1030" s="116"/>
      <c r="AB1030" s="116"/>
      <c r="AC1030" s="116"/>
      <c r="AD1030" s="116"/>
      <c r="AE1030" s="168"/>
      <c r="AF1030" s="168"/>
      <c r="AG1030" s="116"/>
      <c r="AH1030" s="116"/>
      <c r="AI1030" s="116"/>
      <c r="AJ1030" s="116"/>
      <c r="AK1030" s="116"/>
      <c r="AL1030" s="116"/>
      <c r="AM1030" s="116"/>
      <c r="AN1030" s="116"/>
      <c r="AO1030" s="116"/>
      <c r="AP1030" s="116"/>
      <c r="AQ1030" s="116"/>
      <c r="AR1030" s="116"/>
      <c r="AS1030" s="116"/>
      <c r="AT1030" s="116"/>
      <c r="AU1030" s="116"/>
      <c r="AV1030" s="116"/>
      <c r="AW1030" s="116"/>
      <c r="AX1030" s="116"/>
      <c r="AY1030" s="116"/>
      <c r="AZ1030" s="116"/>
    </row>
    <row r="1031" spans="1:52" ht="12" customHeight="1">
      <c r="A1031" s="116"/>
      <c r="B1031" s="116"/>
      <c r="C1031" s="116"/>
      <c r="D1031" s="116"/>
      <c r="E1031" s="116"/>
      <c r="F1031" s="116"/>
      <c r="G1031" s="116"/>
      <c r="H1031" s="116"/>
      <c r="I1031" s="116"/>
      <c r="J1031" s="116"/>
      <c r="K1031" s="116"/>
      <c r="L1031" s="116"/>
      <c r="M1031" s="116"/>
      <c r="N1031" s="116"/>
      <c r="O1031" s="116"/>
      <c r="P1031" s="116"/>
      <c r="Q1031" s="116"/>
      <c r="R1031" s="116"/>
      <c r="S1031" s="116"/>
      <c r="T1031" s="116"/>
      <c r="U1031" s="116"/>
      <c r="V1031" s="116"/>
      <c r="W1031" s="116"/>
      <c r="X1031" s="116"/>
      <c r="Y1031" s="116"/>
      <c r="Z1031" s="116"/>
      <c r="AA1031" s="116"/>
      <c r="AB1031" s="116"/>
      <c r="AC1031" s="116"/>
      <c r="AD1031" s="116"/>
      <c r="AE1031" s="168"/>
      <c r="AF1031" s="168"/>
      <c r="AG1031" s="116"/>
      <c r="AH1031" s="116"/>
      <c r="AI1031" s="116"/>
      <c r="AJ1031" s="116"/>
      <c r="AK1031" s="116"/>
      <c r="AL1031" s="116"/>
      <c r="AM1031" s="116"/>
      <c r="AN1031" s="116"/>
      <c r="AO1031" s="116"/>
      <c r="AP1031" s="116"/>
      <c r="AQ1031" s="116"/>
      <c r="AR1031" s="116"/>
      <c r="AS1031" s="116"/>
      <c r="AT1031" s="116"/>
      <c r="AU1031" s="116"/>
      <c r="AV1031" s="116"/>
      <c r="AW1031" s="116"/>
      <c r="AX1031" s="116"/>
      <c r="AY1031" s="116"/>
      <c r="AZ1031" s="116"/>
    </row>
    <row r="1032" spans="1:52" ht="12" customHeight="1">
      <c r="A1032" s="116"/>
      <c r="B1032" s="116"/>
      <c r="C1032" s="116"/>
      <c r="D1032" s="116"/>
      <c r="E1032" s="116"/>
      <c r="F1032" s="116"/>
      <c r="G1032" s="116"/>
      <c r="H1032" s="116"/>
      <c r="I1032" s="116"/>
      <c r="J1032" s="116"/>
      <c r="K1032" s="116"/>
      <c r="L1032" s="116"/>
      <c r="M1032" s="116"/>
      <c r="N1032" s="116"/>
      <c r="O1032" s="116"/>
      <c r="P1032" s="116"/>
      <c r="Q1032" s="116"/>
      <c r="R1032" s="116"/>
      <c r="S1032" s="116"/>
      <c r="T1032" s="116"/>
      <c r="U1032" s="116"/>
      <c r="V1032" s="116"/>
      <c r="W1032" s="116"/>
      <c r="X1032" s="116"/>
      <c r="Y1032" s="116"/>
      <c r="Z1032" s="116"/>
      <c r="AA1032" s="116"/>
      <c r="AB1032" s="116"/>
      <c r="AC1032" s="116"/>
      <c r="AD1032" s="116"/>
      <c r="AE1032" s="168"/>
      <c r="AF1032" s="168"/>
      <c r="AG1032" s="116"/>
      <c r="AH1032" s="116"/>
      <c r="AI1032" s="116"/>
      <c r="AJ1032" s="116"/>
      <c r="AK1032" s="116"/>
      <c r="AL1032" s="116"/>
      <c r="AM1032" s="116"/>
      <c r="AN1032" s="116"/>
      <c r="AO1032" s="116"/>
      <c r="AP1032" s="116"/>
      <c r="AQ1032" s="116"/>
      <c r="AR1032" s="116"/>
      <c r="AS1032" s="116"/>
      <c r="AT1032" s="116"/>
      <c r="AU1032" s="116"/>
      <c r="AV1032" s="116"/>
      <c r="AW1032" s="116"/>
      <c r="AX1032" s="116"/>
      <c r="AY1032" s="116"/>
      <c r="AZ1032" s="116"/>
    </row>
    <row r="1033" spans="1:52" ht="12" customHeight="1">
      <c r="A1033" s="116"/>
      <c r="B1033" s="116"/>
      <c r="C1033" s="116"/>
      <c r="D1033" s="116"/>
      <c r="E1033" s="116"/>
      <c r="F1033" s="116"/>
      <c r="G1033" s="116"/>
      <c r="H1033" s="116"/>
      <c r="I1033" s="116"/>
      <c r="J1033" s="116"/>
      <c r="K1033" s="116"/>
      <c r="L1033" s="116"/>
      <c r="M1033" s="116"/>
      <c r="N1033" s="116"/>
      <c r="O1033" s="116"/>
      <c r="P1033" s="116"/>
      <c r="Q1033" s="116"/>
      <c r="R1033" s="116"/>
      <c r="S1033" s="116"/>
      <c r="T1033" s="116"/>
      <c r="U1033" s="116"/>
      <c r="V1033" s="116"/>
      <c r="W1033" s="116"/>
      <c r="X1033" s="116"/>
      <c r="Y1033" s="116"/>
      <c r="Z1033" s="116"/>
      <c r="AA1033" s="116"/>
      <c r="AB1033" s="116"/>
      <c r="AC1033" s="116"/>
      <c r="AD1033" s="116"/>
      <c r="AE1033" s="168"/>
      <c r="AF1033" s="168"/>
      <c r="AG1033" s="116"/>
      <c r="AH1033" s="116"/>
      <c r="AI1033" s="116"/>
      <c r="AJ1033" s="116"/>
      <c r="AK1033" s="116"/>
      <c r="AL1033" s="116"/>
      <c r="AM1033" s="116"/>
      <c r="AN1033" s="116"/>
      <c r="AO1033" s="116"/>
      <c r="AP1033" s="116"/>
      <c r="AQ1033" s="116"/>
      <c r="AR1033" s="116"/>
      <c r="AS1033" s="116"/>
      <c r="AT1033" s="116"/>
      <c r="AU1033" s="116"/>
      <c r="AV1033" s="116"/>
      <c r="AW1033" s="116"/>
      <c r="AX1033" s="116"/>
      <c r="AY1033" s="116"/>
      <c r="AZ1033" s="116"/>
    </row>
    <row r="1034" spans="1:52" ht="12" customHeight="1">
      <c r="A1034" s="116"/>
      <c r="B1034" s="116"/>
      <c r="C1034" s="116"/>
      <c r="D1034" s="116"/>
      <c r="E1034" s="116"/>
      <c r="F1034" s="116"/>
      <c r="G1034" s="116"/>
      <c r="H1034" s="116"/>
      <c r="I1034" s="116"/>
      <c r="J1034" s="116"/>
      <c r="K1034" s="116"/>
      <c r="L1034" s="116"/>
      <c r="M1034" s="116"/>
      <c r="N1034" s="116"/>
      <c r="O1034" s="116"/>
      <c r="P1034" s="116"/>
      <c r="Q1034" s="116"/>
      <c r="R1034" s="116"/>
      <c r="S1034" s="116"/>
      <c r="T1034" s="116"/>
      <c r="U1034" s="116"/>
      <c r="V1034" s="116"/>
      <c r="W1034" s="116"/>
      <c r="X1034" s="116"/>
      <c r="Y1034" s="116"/>
      <c r="Z1034" s="116"/>
      <c r="AA1034" s="116"/>
      <c r="AB1034" s="116"/>
      <c r="AC1034" s="116"/>
      <c r="AD1034" s="116"/>
      <c r="AE1034" s="168"/>
      <c r="AF1034" s="168"/>
      <c r="AG1034" s="116"/>
      <c r="AH1034" s="116"/>
      <c r="AI1034" s="116"/>
      <c r="AJ1034" s="116"/>
      <c r="AK1034" s="116"/>
      <c r="AL1034" s="116"/>
      <c r="AM1034" s="116"/>
      <c r="AN1034" s="116"/>
      <c r="AO1034" s="116"/>
      <c r="AP1034" s="116"/>
      <c r="AQ1034" s="116"/>
      <c r="AR1034" s="116"/>
      <c r="AS1034" s="116"/>
      <c r="AT1034" s="116"/>
      <c r="AU1034" s="116"/>
      <c r="AV1034" s="116"/>
      <c r="AW1034" s="116"/>
      <c r="AX1034" s="116"/>
      <c r="AY1034" s="116"/>
      <c r="AZ1034" s="116"/>
    </row>
  </sheetData>
  <mergeCells count="87">
    <mergeCell ref="C73:E73"/>
    <mergeCell ref="C74:F74"/>
    <mergeCell ref="A75:F75"/>
    <mergeCell ref="C60:F60"/>
    <mergeCell ref="C61:F61"/>
    <mergeCell ref="C62:F62"/>
    <mergeCell ref="C63:F63"/>
    <mergeCell ref="C64:F64"/>
    <mergeCell ref="C72:F72"/>
    <mergeCell ref="C65:E65"/>
    <mergeCell ref="C66:E66"/>
    <mergeCell ref="C67:E67"/>
    <mergeCell ref="C68:E68"/>
    <mergeCell ref="C69:E69"/>
    <mergeCell ref="C70:E70"/>
    <mergeCell ref="C71:E71"/>
    <mergeCell ref="C59:F59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47:F47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13:F13"/>
    <mergeCell ref="C14:F14"/>
    <mergeCell ref="C15:F15"/>
    <mergeCell ref="A16:AD16"/>
    <mergeCell ref="C34:F34"/>
    <mergeCell ref="C24:E24"/>
    <mergeCell ref="C25:F25"/>
    <mergeCell ref="A26:AD26"/>
    <mergeCell ref="C27:F27"/>
    <mergeCell ref="C28:F28"/>
    <mergeCell ref="C29:F29"/>
    <mergeCell ref="C30:F30"/>
    <mergeCell ref="C31:F31"/>
    <mergeCell ref="C32:F32"/>
    <mergeCell ref="C33:F33"/>
    <mergeCell ref="C23:F23"/>
    <mergeCell ref="AF5:AF6"/>
    <mergeCell ref="A7:AF7"/>
    <mergeCell ref="C8:F8"/>
    <mergeCell ref="C9:F9"/>
    <mergeCell ref="C10:F10"/>
    <mergeCell ref="AB5:AD5"/>
    <mergeCell ref="AE5:AE6"/>
    <mergeCell ref="A5:A6"/>
    <mergeCell ref="B5:B6"/>
    <mergeCell ref="M5:O5"/>
    <mergeCell ref="C18:F18"/>
    <mergeCell ref="C19:F19"/>
    <mergeCell ref="C20:F20"/>
    <mergeCell ref="C21:F21"/>
    <mergeCell ref="C22:F22"/>
    <mergeCell ref="C12:F12"/>
    <mergeCell ref="C35:E35"/>
    <mergeCell ref="A1:AF1"/>
    <mergeCell ref="A2:AF2"/>
    <mergeCell ref="A3:AF3"/>
    <mergeCell ref="A4:F4"/>
    <mergeCell ref="G4:X4"/>
    <mergeCell ref="AE4:AF4"/>
    <mergeCell ref="C11:F11"/>
    <mergeCell ref="P5:R5"/>
    <mergeCell ref="S5:U5"/>
    <mergeCell ref="V5:X5"/>
    <mergeCell ref="Y5:AA5"/>
    <mergeCell ref="C5:F6"/>
    <mergeCell ref="G5:I5"/>
    <mergeCell ref="J5:L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75"/>
  <sheetViews>
    <sheetView zoomScale="80" zoomScaleNormal="80" workbookViewId="0">
      <selection activeCell="A3" sqref="A3:AF3"/>
    </sheetView>
  </sheetViews>
  <sheetFormatPr defaultRowHeight="15"/>
  <cols>
    <col min="1" max="1" width="43" customWidth="1"/>
    <col min="5" max="5" width="4.85546875" customWidth="1"/>
    <col min="6" max="6" width="6" hidden="1" customWidth="1"/>
    <col min="7" max="7" width="7" customWidth="1"/>
    <col min="8" max="8" width="6.85546875" customWidth="1"/>
    <col min="9" max="9" width="7.5703125" customWidth="1"/>
    <col min="10" max="10" width="9.85546875" customWidth="1"/>
    <col min="11" max="11" width="7.5703125" customWidth="1"/>
    <col min="12" max="12" width="8.140625" customWidth="1"/>
    <col min="13" max="13" width="7.85546875" customWidth="1"/>
    <col min="14" max="15" width="7" customWidth="1"/>
    <col min="16" max="16" width="7.140625" customWidth="1"/>
    <col min="17" max="17" width="8.7109375" customWidth="1"/>
    <col min="18" max="18" width="7.85546875" customWidth="1"/>
    <col min="19" max="19" width="8.140625" customWidth="1"/>
    <col min="20" max="20" width="6.7109375" customWidth="1"/>
    <col min="21" max="21" width="7.5703125" customWidth="1"/>
    <col min="22" max="22" width="8.140625" customWidth="1"/>
    <col min="23" max="23" width="7.5703125" customWidth="1"/>
    <col min="24" max="24" width="7.7109375" customWidth="1"/>
    <col min="25" max="25" width="7.42578125" customWidth="1"/>
    <col min="26" max="26" width="8" customWidth="1"/>
    <col min="27" max="27" width="6.85546875" customWidth="1"/>
    <col min="28" max="28" width="6.42578125" customWidth="1"/>
    <col min="29" max="29" width="7.42578125" customWidth="1"/>
    <col min="30" max="30" width="6.7109375" customWidth="1"/>
    <col min="31" max="31" width="8.28515625" customWidth="1"/>
    <col min="32" max="32" width="9.42578125" customWidth="1"/>
  </cols>
  <sheetData>
    <row r="1" spans="1:32" ht="15.75" thickTop="1">
      <c r="A1" s="480" t="s">
        <v>76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2"/>
    </row>
    <row r="2" spans="1:32" ht="15.75" thickBot="1">
      <c r="A2" s="483" t="s">
        <v>81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5"/>
    </row>
    <row r="3" spans="1:32" ht="15.75" thickBot="1">
      <c r="A3" s="563" t="s">
        <v>140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4"/>
      <c r="Z3" s="564"/>
      <c r="AA3" s="564"/>
      <c r="AB3" s="564"/>
      <c r="AC3" s="564"/>
      <c r="AD3" s="564"/>
      <c r="AE3" s="564"/>
      <c r="AF3" s="565"/>
    </row>
    <row r="4" spans="1:32" ht="15.75" thickBot="1">
      <c r="A4" s="566" t="s">
        <v>1</v>
      </c>
      <c r="B4" s="564"/>
      <c r="C4" s="564"/>
      <c r="D4" s="564"/>
      <c r="E4" s="564"/>
      <c r="F4" s="567"/>
      <c r="G4" s="568" t="s">
        <v>2</v>
      </c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1"/>
      <c r="Z4" s="1"/>
      <c r="AA4" s="1"/>
      <c r="AB4" s="1"/>
      <c r="AC4" s="1"/>
      <c r="AD4" s="1"/>
      <c r="AE4" s="568"/>
      <c r="AF4" s="570"/>
    </row>
    <row r="5" spans="1:32" ht="15.75" thickBot="1">
      <c r="A5" s="591" t="s">
        <v>3</v>
      </c>
      <c r="B5" s="593" t="s">
        <v>4</v>
      </c>
      <c r="C5" s="572" t="s">
        <v>5</v>
      </c>
      <c r="D5" s="569"/>
      <c r="E5" s="569"/>
      <c r="F5" s="571"/>
      <c r="G5" s="568" t="s">
        <v>6</v>
      </c>
      <c r="H5" s="569"/>
      <c r="I5" s="571"/>
      <c r="J5" s="568" t="s">
        <v>7</v>
      </c>
      <c r="K5" s="569"/>
      <c r="L5" s="571"/>
      <c r="M5" s="568" t="s">
        <v>8</v>
      </c>
      <c r="N5" s="569"/>
      <c r="O5" s="571"/>
      <c r="P5" s="568" t="s">
        <v>9</v>
      </c>
      <c r="Q5" s="569"/>
      <c r="R5" s="571"/>
      <c r="S5" s="568" t="s">
        <v>10</v>
      </c>
      <c r="T5" s="569"/>
      <c r="U5" s="571"/>
      <c r="V5" s="568" t="s">
        <v>11</v>
      </c>
      <c r="W5" s="569"/>
      <c r="X5" s="571"/>
      <c r="Y5" s="568">
        <v>7</v>
      </c>
      <c r="Z5" s="569"/>
      <c r="AA5" s="571"/>
      <c r="AB5" s="568">
        <v>8</v>
      </c>
      <c r="AC5" s="569"/>
      <c r="AD5" s="571"/>
      <c r="AE5" s="589" t="s">
        <v>12</v>
      </c>
      <c r="AF5" s="581" t="s">
        <v>13</v>
      </c>
    </row>
    <row r="6" spans="1:32" ht="15.75" thickBot="1">
      <c r="A6" s="592"/>
      <c r="B6" s="594"/>
      <c r="C6" s="573"/>
      <c r="D6" s="574"/>
      <c r="E6" s="574"/>
      <c r="F6" s="575"/>
      <c r="G6" s="2" t="s">
        <v>14</v>
      </c>
      <c r="H6" s="3" t="s">
        <v>15</v>
      </c>
      <c r="I6" s="1" t="s">
        <v>16</v>
      </c>
      <c r="J6" s="2" t="s">
        <v>14</v>
      </c>
      <c r="K6" s="3" t="s">
        <v>15</v>
      </c>
      <c r="L6" s="1" t="s">
        <v>16</v>
      </c>
      <c r="M6" s="2" t="s">
        <v>14</v>
      </c>
      <c r="N6" s="3" t="s">
        <v>15</v>
      </c>
      <c r="O6" s="1" t="s">
        <v>16</v>
      </c>
      <c r="P6" s="2" t="s">
        <v>14</v>
      </c>
      <c r="Q6" s="3" t="s">
        <v>15</v>
      </c>
      <c r="R6" s="1" t="s">
        <v>16</v>
      </c>
      <c r="S6" s="2" t="s">
        <v>14</v>
      </c>
      <c r="T6" s="3" t="s">
        <v>15</v>
      </c>
      <c r="U6" s="1" t="s">
        <v>16</v>
      </c>
      <c r="V6" s="2" t="s">
        <v>14</v>
      </c>
      <c r="W6" s="3" t="s">
        <v>15</v>
      </c>
      <c r="X6" s="1" t="s">
        <v>16</v>
      </c>
      <c r="Y6" s="4" t="s">
        <v>14</v>
      </c>
      <c r="Z6" s="5" t="s">
        <v>15</v>
      </c>
      <c r="AA6" s="6" t="s">
        <v>16</v>
      </c>
      <c r="AB6" s="4" t="s">
        <v>14</v>
      </c>
      <c r="AC6" s="5" t="s">
        <v>15</v>
      </c>
      <c r="AD6" s="6" t="s">
        <v>16</v>
      </c>
      <c r="AE6" s="590"/>
      <c r="AF6" s="582"/>
    </row>
    <row r="7" spans="1:32" ht="16.5" thickTop="1" thickBot="1">
      <c r="A7" s="583" t="s">
        <v>17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4"/>
      <c r="AA7" s="584"/>
      <c r="AB7" s="584"/>
      <c r="AC7" s="584"/>
      <c r="AD7" s="584"/>
      <c r="AE7" s="584"/>
      <c r="AF7" s="585"/>
    </row>
    <row r="8" spans="1:32" ht="24" customHeight="1" thickBot="1">
      <c r="A8" s="171" t="s">
        <v>136</v>
      </c>
      <c r="B8" s="7"/>
      <c r="C8" s="586"/>
      <c r="D8" s="587"/>
      <c r="E8" s="587"/>
      <c r="F8" s="588"/>
      <c r="G8" s="172">
        <v>11</v>
      </c>
      <c r="H8" s="9">
        <v>30</v>
      </c>
      <c r="I8" s="11">
        <v>245</v>
      </c>
      <c r="J8" s="8">
        <v>9</v>
      </c>
      <c r="K8" s="9">
        <v>30</v>
      </c>
      <c r="L8" s="10">
        <v>195</v>
      </c>
      <c r="M8" s="8">
        <v>9</v>
      </c>
      <c r="N8" s="9">
        <v>30</v>
      </c>
      <c r="O8" s="11">
        <v>195</v>
      </c>
      <c r="P8" s="8">
        <v>9</v>
      </c>
      <c r="Q8" s="9">
        <v>30</v>
      </c>
      <c r="R8" s="12">
        <v>195</v>
      </c>
      <c r="S8" s="8">
        <v>10</v>
      </c>
      <c r="T8" s="9">
        <v>30</v>
      </c>
      <c r="U8" s="11">
        <v>220</v>
      </c>
      <c r="V8" s="8">
        <v>10</v>
      </c>
      <c r="W8" s="9">
        <v>30</v>
      </c>
      <c r="X8" s="13">
        <v>220</v>
      </c>
      <c r="Y8" s="14">
        <v>11</v>
      </c>
      <c r="Z8" s="10">
        <v>45</v>
      </c>
      <c r="AA8" s="10">
        <v>230</v>
      </c>
      <c r="AB8" s="15">
        <v>11</v>
      </c>
      <c r="AC8" s="10">
        <v>45</v>
      </c>
      <c r="AD8" s="16">
        <v>230</v>
      </c>
      <c r="AE8" s="117">
        <f t="shared" ref="AE8:AE13" si="0">SUM(H8,I8,K8,L8,N8,O8,Q8,R8,T8,U8,W8,X8,Z8,AA8,AC8,AD8)</f>
        <v>2000</v>
      </c>
      <c r="AF8" s="117">
        <f>SUM(G8,J8,M8,P8,S8,V8,Y8,AB8)</f>
        <v>80</v>
      </c>
    </row>
    <row r="9" spans="1:32" ht="15.75" thickBot="1">
      <c r="A9" s="173" t="s">
        <v>19</v>
      </c>
      <c r="B9" s="18"/>
      <c r="C9" s="558"/>
      <c r="D9" s="559"/>
      <c r="E9" s="559"/>
      <c r="F9" s="560"/>
      <c r="G9" s="174"/>
      <c r="H9" s="9"/>
      <c r="I9" s="20"/>
      <c r="J9" s="19">
        <v>2</v>
      </c>
      <c r="K9" s="21">
        <v>30</v>
      </c>
      <c r="L9" s="21">
        <v>20</v>
      </c>
      <c r="M9" s="19">
        <v>2</v>
      </c>
      <c r="N9" s="22">
        <v>30</v>
      </c>
      <c r="O9" s="23">
        <v>20</v>
      </c>
      <c r="P9" s="19">
        <v>2</v>
      </c>
      <c r="Q9" s="22">
        <v>30</v>
      </c>
      <c r="R9" s="24">
        <v>20</v>
      </c>
      <c r="S9" s="19">
        <v>2</v>
      </c>
      <c r="T9" s="22">
        <v>30</v>
      </c>
      <c r="U9" s="23">
        <v>20</v>
      </c>
      <c r="V9" s="19">
        <v>2</v>
      </c>
      <c r="W9" s="22">
        <v>30</v>
      </c>
      <c r="X9" s="22">
        <v>20</v>
      </c>
      <c r="Y9" s="25">
        <v>2</v>
      </c>
      <c r="Z9" s="22">
        <v>30</v>
      </c>
      <c r="AA9" s="22">
        <v>20</v>
      </c>
      <c r="AB9" s="25"/>
      <c r="AC9" s="22"/>
      <c r="AD9" s="26"/>
      <c r="AE9" s="117">
        <f t="shared" si="0"/>
        <v>300</v>
      </c>
      <c r="AF9" s="119">
        <f t="shared" ref="AF9:AF11" si="1">SUM(G9,J9,M9,P9,S9,V9,Y9,AB9)</f>
        <v>12</v>
      </c>
    </row>
    <row r="10" spans="1:32" ht="15.75" thickBot="1">
      <c r="A10" s="175" t="s">
        <v>77</v>
      </c>
      <c r="B10" s="59"/>
      <c r="C10" s="558"/>
      <c r="D10" s="559"/>
      <c r="E10" s="559"/>
      <c r="F10" s="560"/>
      <c r="G10" s="174">
        <v>2</v>
      </c>
      <c r="H10" s="9">
        <v>15</v>
      </c>
      <c r="I10" s="20">
        <v>35</v>
      </c>
      <c r="J10" s="19">
        <v>2</v>
      </c>
      <c r="K10" s="21">
        <v>15</v>
      </c>
      <c r="L10" s="21">
        <v>35</v>
      </c>
      <c r="M10" s="19">
        <v>2</v>
      </c>
      <c r="N10" s="22">
        <v>15</v>
      </c>
      <c r="O10" s="23">
        <v>35</v>
      </c>
      <c r="P10" s="19">
        <v>2</v>
      </c>
      <c r="Q10" s="22">
        <v>15</v>
      </c>
      <c r="R10" s="24">
        <v>35</v>
      </c>
      <c r="S10" s="19">
        <v>2</v>
      </c>
      <c r="T10" s="22">
        <v>15</v>
      </c>
      <c r="U10" s="23">
        <v>35</v>
      </c>
      <c r="V10" s="19">
        <v>2</v>
      </c>
      <c r="W10" s="22">
        <v>15</v>
      </c>
      <c r="X10" s="22">
        <v>35</v>
      </c>
      <c r="Y10" s="25">
        <v>2</v>
      </c>
      <c r="Z10" s="22">
        <v>15</v>
      </c>
      <c r="AA10" s="22">
        <v>35</v>
      </c>
      <c r="AB10" s="25"/>
      <c r="AC10" s="22"/>
      <c r="AD10" s="26"/>
      <c r="AE10" s="117">
        <f t="shared" si="0"/>
        <v>350</v>
      </c>
      <c r="AF10" s="119">
        <f t="shared" si="1"/>
        <v>14</v>
      </c>
    </row>
    <row r="11" spans="1:32" ht="15.75" thickBot="1">
      <c r="A11" s="173" t="s">
        <v>78</v>
      </c>
      <c r="B11" s="18"/>
      <c r="C11" s="558"/>
      <c r="D11" s="559"/>
      <c r="E11" s="559"/>
      <c r="F11" s="560"/>
      <c r="G11" s="174">
        <v>4</v>
      </c>
      <c r="H11" s="10">
        <v>66</v>
      </c>
      <c r="I11" s="23">
        <v>34</v>
      </c>
      <c r="J11" s="19">
        <v>4</v>
      </c>
      <c r="K11" s="22">
        <v>66</v>
      </c>
      <c r="L11" s="22">
        <v>34</v>
      </c>
      <c r="M11" s="19">
        <v>4</v>
      </c>
      <c r="N11" s="22">
        <v>66</v>
      </c>
      <c r="O11" s="23">
        <v>34</v>
      </c>
      <c r="P11" s="19">
        <v>4</v>
      </c>
      <c r="Q11" s="22">
        <v>66</v>
      </c>
      <c r="R11" s="24">
        <v>34</v>
      </c>
      <c r="S11" s="19">
        <v>4</v>
      </c>
      <c r="T11" s="22">
        <v>66</v>
      </c>
      <c r="U11" s="23">
        <v>34</v>
      </c>
      <c r="V11" s="19">
        <v>4</v>
      </c>
      <c r="W11" s="22">
        <v>66</v>
      </c>
      <c r="X11" s="22">
        <v>34</v>
      </c>
      <c r="Y11" s="25">
        <v>4</v>
      </c>
      <c r="Z11" s="22">
        <v>66</v>
      </c>
      <c r="AA11" s="22">
        <v>34</v>
      </c>
      <c r="AB11" s="25">
        <v>4</v>
      </c>
      <c r="AC11" s="22">
        <v>66</v>
      </c>
      <c r="AD11" s="26">
        <v>34</v>
      </c>
      <c r="AE11" s="117">
        <f t="shared" si="0"/>
        <v>800</v>
      </c>
      <c r="AF11" s="119">
        <f t="shared" si="1"/>
        <v>32</v>
      </c>
    </row>
    <row r="12" spans="1:32" ht="15.75" thickBot="1">
      <c r="A12" s="175" t="s">
        <v>0</v>
      </c>
      <c r="B12" s="59"/>
      <c r="C12" s="558"/>
      <c r="D12" s="559"/>
      <c r="E12" s="559"/>
      <c r="F12" s="560"/>
      <c r="G12" s="174">
        <v>2</v>
      </c>
      <c r="H12" s="10">
        <v>15</v>
      </c>
      <c r="I12" s="23">
        <v>35</v>
      </c>
      <c r="J12" s="19">
        <v>2</v>
      </c>
      <c r="K12" s="22">
        <v>15</v>
      </c>
      <c r="L12" s="22">
        <v>35</v>
      </c>
      <c r="M12" s="19">
        <v>1</v>
      </c>
      <c r="N12" s="22">
        <v>15</v>
      </c>
      <c r="O12" s="23">
        <v>10</v>
      </c>
      <c r="P12" s="19">
        <v>1</v>
      </c>
      <c r="Q12" s="22">
        <v>15</v>
      </c>
      <c r="R12" s="24">
        <v>10</v>
      </c>
      <c r="S12" s="19"/>
      <c r="T12" s="22"/>
      <c r="U12" s="23"/>
      <c r="V12" s="19"/>
      <c r="W12" s="22"/>
      <c r="X12" s="22"/>
      <c r="Y12" s="25"/>
      <c r="Z12" s="22"/>
      <c r="AA12" s="22"/>
      <c r="AB12" s="25"/>
      <c r="AC12" s="22"/>
      <c r="AD12" s="26"/>
      <c r="AE12" s="117">
        <f t="shared" si="0"/>
        <v>150</v>
      </c>
      <c r="AF12" s="119">
        <f>SUM(G12,J12,M12,P12,S12,V12,Y12,AB12)</f>
        <v>6</v>
      </c>
    </row>
    <row r="13" spans="1:32" ht="15.75" thickBot="1">
      <c r="A13" s="120" t="s">
        <v>22</v>
      </c>
      <c r="B13" s="121"/>
      <c r="C13" s="595"/>
      <c r="D13" s="596"/>
      <c r="E13" s="596"/>
      <c r="F13" s="560"/>
      <c r="G13" s="176">
        <v>1</v>
      </c>
      <c r="H13" s="414">
        <v>7</v>
      </c>
      <c r="I13" s="30">
        <v>18</v>
      </c>
      <c r="J13" s="29">
        <v>1</v>
      </c>
      <c r="K13" s="31">
        <v>7</v>
      </c>
      <c r="L13" s="31">
        <v>18</v>
      </c>
      <c r="M13" s="29">
        <v>1</v>
      </c>
      <c r="N13" s="31">
        <v>7</v>
      </c>
      <c r="O13" s="30">
        <v>18</v>
      </c>
      <c r="P13" s="29">
        <v>1</v>
      </c>
      <c r="Q13" s="31">
        <v>7</v>
      </c>
      <c r="R13" s="32">
        <v>18</v>
      </c>
      <c r="S13" s="29">
        <v>1</v>
      </c>
      <c r="T13" s="31">
        <v>7</v>
      </c>
      <c r="U13" s="30">
        <v>18</v>
      </c>
      <c r="V13" s="29">
        <v>1</v>
      </c>
      <c r="W13" s="31">
        <v>7</v>
      </c>
      <c r="X13" s="31">
        <v>18</v>
      </c>
      <c r="Y13" s="35">
        <v>1</v>
      </c>
      <c r="Z13" s="31">
        <v>7</v>
      </c>
      <c r="AA13" s="31">
        <v>18</v>
      </c>
      <c r="AB13" s="35">
        <v>1</v>
      </c>
      <c r="AC13" s="31">
        <v>7</v>
      </c>
      <c r="AD13" s="36">
        <v>18</v>
      </c>
      <c r="AE13" s="466">
        <f t="shared" si="0"/>
        <v>200</v>
      </c>
      <c r="AF13" s="37">
        <f>SUM(G13,J13,M13,P13,S13,V13,Y13,AB13)</f>
        <v>8</v>
      </c>
    </row>
    <row r="14" spans="1:32" ht="15.75" thickBot="1">
      <c r="A14" s="33" t="s">
        <v>27</v>
      </c>
      <c r="B14" s="455"/>
      <c r="C14" s="649"/>
      <c r="D14" s="650"/>
      <c r="E14" s="651"/>
      <c r="F14" s="465"/>
      <c r="G14" s="200"/>
      <c r="H14" s="27"/>
      <c r="I14" s="27"/>
      <c r="J14" s="112"/>
      <c r="K14" s="27"/>
      <c r="L14" s="27"/>
      <c r="M14" s="112"/>
      <c r="N14" s="27"/>
      <c r="O14" s="27"/>
      <c r="P14" s="112"/>
      <c r="Q14" s="27"/>
      <c r="R14" s="27"/>
      <c r="S14" s="112">
        <v>1</v>
      </c>
      <c r="T14" s="27">
        <v>15</v>
      </c>
      <c r="U14" s="27">
        <v>10</v>
      </c>
      <c r="V14" s="112">
        <v>1</v>
      </c>
      <c r="W14" s="27">
        <v>15</v>
      </c>
      <c r="X14" s="27">
        <v>10</v>
      </c>
      <c r="Y14" s="112"/>
      <c r="Z14" s="27"/>
      <c r="AA14" s="27"/>
      <c r="AB14" s="112"/>
      <c r="AC14" s="27"/>
      <c r="AD14" s="113"/>
      <c r="AE14" s="466">
        <f>SUM(H14,I14,K14,L14,N14,O14,Q14,R14,T14,U14,W14,X14,Z14,AA14,AC14,AD14)</f>
        <v>50</v>
      </c>
      <c r="AF14" s="37">
        <f>SUM(G14,J14,M14,P14,S14,V14,Y14,AB14)</f>
        <v>2</v>
      </c>
    </row>
    <row r="15" spans="1:32" ht="15.75" thickBot="1">
      <c r="A15" s="631"/>
      <c r="B15" s="631"/>
      <c r="C15" s="631"/>
      <c r="D15" s="631"/>
      <c r="E15" s="631"/>
      <c r="F15" s="415"/>
      <c r="G15" s="467"/>
      <c r="H15" s="468"/>
      <c r="I15" s="468"/>
      <c r="J15" s="467"/>
      <c r="K15" s="468"/>
      <c r="L15" s="468"/>
      <c r="M15" s="467"/>
      <c r="N15" s="468"/>
      <c r="O15" s="468"/>
      <c r="P15" s="467"/>
      <c r="Q15" s="468"/>
      <c r="R15" s="468"/>
      <c r="S15" s="467"/>
      <c r="T15" s="468"/>
      <c r="U15" s="468"/>
      <c r="V15" s="467"/>
      <c r="W15" s="468"/>
      <c r="X15" s="468"/>
      <c r="Y15" s="467"/>
      <c r="Z15" s="468"/>
      <c r="AA15" s="468"/>
      <c r="AB15" s="467"/>
      <c r="AC15" s="468"/>
      <c r="AD15" s="469"/>
      <c r="AE15" s="402">
        <f>SUM(AE8,AE9,AE10,AE11,AE12,AE13)</f>
        <v>3800</v>
      </c>
      <c r="AF15" s="402">
        <f>SUM(AF8,AF9,AF10,AF11,AF12,AF13,AF14)</f>
        <v>154</v>
      </c>
    </row>
    <row r="16" spans="1:32" ht="15.75" thickBot="1">
      <c r="A16" s="632" t="s">
        <v>125</v>
      </c>
      <c r="B16" s="633"/>
      <c r="C16" s="633"/>
      <c r="D16" s="633"/>
      <c r="E16" s="633"/>
      <c r="F16" s="633"/>
      <c r="G16" s="633"/>
      <c r="H16" s="633"/>
      <c r="I16" s="633"/>
      <c r="J16" s="633"/>
      <c r="K16" s="633"/>
      <c r="L16" s="633"/>
      <c r="M16" s="633"/>
      <c r="N16" s="633"/>
      <c r="O16" s="633"/>
      <c r="P16" s="633"/>
      <c r="Q16" s="633"/>
      <c r="R16" s="633"/>
      <c r="S16" s="633"/>
      <c r="T16" s="633"/>
      <c r="U16" s="633"/>
      <c r="V16" s="633"/>
      <c r="W16" s="633"/>
      <c r="X16" s="633"/>
      <c r="Y16" s="633"/>
      <c r="Z16" s="633"/>
      <c r="AA16" s="633"/>
      <c r="AB16" s="633"/>
      <c r="AC16" s="633"/>
      <c r="AD16" s="634"/>
      <c r="AE16" s="471"/>
      <c r="AF16" s="470"/>
    </row>
    <row r="17" spans="1:32" ht="15.75" thickBot="1">
      <c r="A17" s="122" t="s">
        <v>79</v>
      </c>
      <c r="B17" s="123"/>
      <c r="C17" s="625"/>
      <c r="D17" s="626"/>
      <c r="E17" s="627"/>
      <c r="F17" s="40"/>
      <c r="G17" s="177">
        <v>2</v>
      </c>
      <c r="H17" s="42">
        <v>22.5</v>
      </c>
      <c r="I17" s="42">
        <v>27.5</v>
      </c>
      <c r="J17" s="41">
        <v>2</v>
      </c>
      <c r="K17" s="42">
        <v>22.5</v>
      </c>
      <c r="L17" s="42">
        <v>27.5</v>
      </c>
      <c r="M17" s="41">
        <v>2</v>
      </c>
      <c r="N17" s="42">
        <v>22.5</v>
      </c>
      <c r="O17" s="42">
        <v>27.5</v>
      </c>
      <c r="P17" s="41"/>
      <c r="Q17" s="43"/>
      <c r="R17" s="43"/>
      <c r="S17" s="41"/>
      <c r="T17" s="43"/>
      <c r="U17" s="43"/>
      <c r="V17" s="41"/>
      <c r="W17" s="43"/>
      <c r="X17" s="43"/>
      <c r="Y17" s="41"/>
      <c r="Z17" s="43"/>
      <c r="AA17" s="43"/>
      <c r="AB17" s="41"/>
      <c r="AC17" s="43"/>
      <c r="AD17" s="44"/>
      <c r="AE17" s="178">
        <f t="shared" ref="AE17:AE26" si="2">SUM(H17,I17,K17,L17,N17,O17,Q17,R17,T17,U17,W17,X17,Z17,AA17,AC17,AD17)</f>
        <v>150</v>
      </c>
      <c r="AF17" s="125">
        <f>SUM(G17,J17,M17,P17,S17,V17,Y17,AB17)</f>
        <v>6</v>
      </c>
    </row>
    <row r="18" spans="1:32" ht="31.5" customHeight="1" thickBot="1">
      <c r="A18" s="179" t="s">
        <v>137</v>
      </c>
      <c r="B18" s="127"/>
      <c r="C18" s="586"/>
      <c r="D18" s="587"/>
      <c r="E18" s="587"/>
      <c r="F18" s="578"/>
      <c r="G18" s="172">
        <v>3</v>
      </c>
      <c r="H18" s="9">
        <v>30</v>
      </c>
      <c r="I18" s="46">
        <v>45</v>
      </c>
      <c r="J18" s="8">
        <v>3</v>
      </c>
      <c r="K18" s="9">
        <v>30</v>
      </c>
      <c r="L18" s="46">
        <v>45</v>
      </c>
      <c r="M18" s="8">
        <v>3</v>
      </c>
      <c r="N18" s="9">
        <v>30</v>
      </c>
      <c r="O18" s="46">
        <v>45</v>
      </c>
      <c r="P18" s="8">
        <v>3</v>
      </c>
      <c r="Q18" s="10">
        <v>30</v>
      </c>
      <c r="R18" s="12">
        <v>45</v>
      </c>
      <c r="S18" s="8"/>
      <c r="T18" s="10"/>
      <c r="U18" s="12"/>
      <c r="V18" s="8"/>
      <c r="W18" s="10"/>
      <c r="X18" s="16"/>
      <c r="Y18" s="15"/>
      <c r="Z18" s="10"/>
      <c r="AA18" s="10"/>
      <c r="AB18" s="15"/>
      <c r="AC18" s="10"/>
      <c r="AD18" s="16"/>
      <c r="AE18" s="178">
        <f t="shared" si="2"/>
        <v>300</v>
      </c>
      <c r="AF18" s="128">
        <f t="shared" ref="AF18:AF26" si="3">SUM(G18,J18,M18,P18,S18,V18,Y18,AB18)</f>
        <v>12</v>
      </c>
    </row>
    <row r="19" spans="1:32" ht="15.75" thickBot="1">
      <c r="A19" s="129" t="s">
        <v>138</v>
      </c>
      <c r="B19" s="59"/>
      <c r="C19" s="558"/>
      <c r="D19" s="559"/>
      <c r="E19" s="559"/>
      <c r="F19" s="560"/>
      <c r="G19" s="174">
        <v>2</v>
      </c>
      <c r="H19" s="21">
        <v>30</v>
      </c>
      <c r="I19" s="28">
        <v>20</v>
      </c>
      <c r="J19" s="19">
        <v>2</v>
      </c>
      <c r="K19" s="21">
        <v>30</v>
      </c>
      <c r="L19" s="28">
        <v>20</v>
      </c>
      <c r="M19" s="19">
        <v>2</v>
      </c>
      <c r="N19" s="21">
        <v>30</v>
      </c>
      <c r="O19" s="28">
        <v>20</v>
      </c>
      <c r="P19" s="19">
        <v>2</v>
      </c>
      <c r="Q19" s="22">
        <v>30</v>
      </c>
      <c r="R19" s="24">
        <v>20</v>
      </c>
      <c r="S19" s="19"/>
      <c r="T19" s="22"/>
      <c r="U19" s="24"/>
      <c r="V19" s="19"/>
      <c r="W19" s="22"/>
      <c r="X19" s="26"/>
      <c r="Y19" s="25"/>
      <c r="Z19" s="22"/>
      <c r="AA19" s="22"/>
      <c r="AB19" s="25"/>
      <c r="AC19" s="22"/>
      <c r="AD19" s="26"/>
      <c r="AE19" s="178">
        <f t="shared" si="2"/>
        <v>200</v>
      </c>
      <c r="AF19" s="128">
        <f t="shared" si="3"/>
        <v>8</v>
      </c>
    </row>
    <row r="20" spans="1:32" ht="15.75" thickBot="1">
      <c r="A20" s="129" t="s">
        <v>24</v>
      </c>
      <c r="B20" s="59"/>
      <c r="C20" s="558"/>
      <c r="D20" s="559"/>
      <c r="E20" s="559"/>
      <c r="F20" s="560"/>
      <c r="G20" s="174"/>
      <c r="H20" s="21"/>
      <c r="I20" s="28"/>
      <c r="J20" s="19"/>
      <c r="K20" s="21"/>
      <c r="L20" s="28"/>
      <c r="M20" s="19">
        <v>2</v>
      </c>
      <c r="N20" s="21">
        <v>30</v>
      </c>
      <c r="O20" s="28">
        <v>20</v>
      </c>
      <c r="P20" s="19">
        <v>2</v>
      </c>
      <c r="Q20" s="22">
        <v>30</v>
      </c>
      <c r="R20" s="24">
        <v>20</v>
      </c>
      <c r="S20" s="19"/>
      <c r="T20" s="22"/>
      <c r="U20" s="24"/>
      <c r="V20" s="19"/>
      <c r="W20" s="22"/>
      <c r="X20" s="26"/>
      <c r="Y20" s="25"/>
      <c r="Z20" s="22"/>
      <c r="AA20" s="22"/>
      <c r="AB20" s="25"/>
      <c r="AC20" s="22"/>
      <c r="AD20" s="26"/>
      <c r="AE20" s="178">
        <f t="shared" si="2"/>
        <v>100</v>
      </c>
      <c r="AF20" s="128">
        <f t="shared" si="3"/>
        <v>4</v>
      </c>
    </row>
    <row r="21" spans="1:32" ht="15.75" thickBot="1">
      <c r="A21" s="130" t="s">
        <v>25</v>
      </c>
      <c r="B21" s="121"/>
      <c r="C21" s="558"/>
      <c r="D21" s="579"/>
      <c r="E21" s="579"/>
      <c r="F21" s="580"/>
      <c r="G21" s="176"/>
      <c r="H21" s="31"/>
      <c r="I21" s="32"/>
      <c r="J21" s="29"/>
      <c r="K21" s="31"/>
      <c r="L21" s="32"/>
      <c r="M21" s="29"/>
      <c r="N21" s="31"/>
      <c r="O21" s="32"/>
      <c r="P21" s="29"/>
      <c r="Q21" s="31"/>
      <c r="R21" s="32"/>
      <c r="S21" s="29">
        <v>2</v>
      </c>
      <c r="T21" s="31">
        <v>15</v>
      </c>
      <c r="U21" s="32">
        <v>35</v>
      </c>
      <c r="V21" s="29"/>
      <c r="W21" s="31"/>
      <c r="X21" s="36"/>
      <c r="Y21" s="35"/>
      <c r="Z21" s="31"/>
      <c r="AA21" s="31"/>
      <c r="AB21" s="35"/>
      <c r="AC21" s="31"/>
      <c r="AD21" s="36"/>
      <c r="AE21" s="178">
        <f t="shared" si="2"/>
        <v>50</v>
      </c>
      <c r="AF21" s="128">
        <f t="shared" si="3"/>
        <v>2</v>
      </c>
    </row>
    <row r="22" spans="1:32" ht="15.75" thickBot="1">
      <c r="A22" s="130" t="s">
        <v>26</v>
      </c>
      <c r="B22" s="121"/>
      <c r="C22" s="558"/>
      <c r="D22" s="579"/>
      <c r="E22" s="579"/>
      <c r="F22" s="580"/>
      <c r="G22" s="176"/>
      <c r="H22" s="31"/>
      <c r="I22" s="32"/>
      <c r="J22" s="29"/>
      <c r="K22" s="31"/>
      <c r="L22" s="32"/>
      <c r="M22" s="29"/>
      <c r="N22" s="31"/>
      <c r="O22" s="32"/>
      <c r="P22" s="29"/>
      <c r="Q22" s="31"/>
      <c r="R22" s="32"/>
      <c r="S22" s="29">
        <v>1</v>
      </c>
      <c r="T22" s="31">
        <v>15</v>
      </c>
      <c r="U22" s="32">
        <v>10</v>
      </c>
      <c r="V22" s="29"/>
      <c r="W22" s="31"/>
      <c r="X22" s="36"/>
      <c r="Y22" s="35"/>
      <c r="Z22" s="31"/>
      <c r="AA22" s="31"/>
      <c r="AB22" s="35"/>
      <c r="AC22" s="31"/>
      <c r="AD22" s="36"/>
      <c r="AE22" s="178">
        <f t="shared" si="2"/>
        <v>25</v>
      </c>
      <c r="AF22" s="128">
        <f t="shared" si="3"/>
        <v>1</v>
      </c>
    </row>
    <row r="23" spans="1:32" ht="18.75" customHeight="1" thickBot="1">
      <c r="A23" s="180" t="s">
        <v>28</v>
      </c>
      <c r="B23" s="121"/>
      <c r="C23" s="628"/>
      <c r="D23" s="629"/>
      <c r="E23" s="629"/>
      <c r="F23" s="630"/>
      <c r="G23" s="176"/>
      <c r="H23" s="31"/>
      <c r="I23" s="32"/>
      <c r="J23" s="29"/>
      <c r="K23" s="31"/>
      <c r="L23" s="32"/>
      <c r="M23" s="29"/>
      <c r="N23" s="31"/>
      <c r="O23" s="32"/>
      <c r="P23" s="29"/>
      <c r="Q23" s="31"/>
      <c r="R23" s="32"/>
      <c r="S23" s="29"/>
      <c r="T23" s="31"/>
      <c r="U23" s="32"/>
      <c r="V23" s="29">
        <v>3</v>
      </c>
      <c r="W23" s="31">
        <v>15</v>
      </c>
      <c r="X23" s="36">
        <v>60</v>
      </c>
      <c r="Y23" s="35">
        <v>2</v>
      </c>
      <c r="Z23" s="48">
        <v>15</v>
      </c>
      <c r="AA23" s="48">
        <v>35</v>
      </c>
      <c r="AB23" s="35"/>
      <c r="AC23" s="31"/>
      <c r="AD23" s="36"/>
      <c r="AE23" s="178">
        <f t="shared" si="2"/>
        <v>125</v>
      </c>
      <c r="AF23" s="128">
        <f t="shared" si="3"/>
        <v>5</v>
      </c>
    </row>
    <row r="24" spans="1:32" ht="25.5" thickBot="1">
      <c r="A24" s="181" t="s">
        <v>143</v>
      </c>
      <c r="B24" s="121"/>
      <c r="C24" s="558"/>
      <c r="D24" s="579"/>
      <c r="E24" s="579"/>
      <c r="F24" s="580"/>
      <c r="G24" s="176"/>
      <c r="H24" s="31"/>
      <c r="I24" s="32"/>
      <c r="J24" s="29"/>
      <c r="K24" s="31"/>
      <c r="L24" s="32"/>
      <c r="M24" s="29"/>
      <c r="N24" s="31"/>
      <c r="O24" s="32"/>
      <c r="P24" s="29"/>
      <c r="Q24" s="31"/>
      <c r="R24" s="32"/>
      <c r="S24" s="29">
        <v>4</v>
      </c>
      <c r="T24" s="31">
        <v>15</v>
      </c>
      <c r="U24" s="32">
        <v>95</v>
      </c>
      <c r="V24" s="29"/>
      <c r="W24" s="31"/>
      <c r="X24" s="36"/>
      <c r="Y24" s="35"/>
      <c r="Z24" s="31"/>
      <c r="AA24" s="31"/>
      <c r="AB24" s="35"/>
      <c r="AC24" s="31"/>
      <c r="AD24" s="36"/>
      <c r="AE24" s="178">
        <f t="shared" si="2"/>
        <v>110</v>
      </c>
      <c r="AF24" s="128">
        <f t="shared" si="3"/>
        <v>4</v>
      </c>
    </row>
    <row r="25" spans="1:32" ht="15.75" thickBot="1">
      <c r="A25" s="181"/>
      <c r="B25" s="121"/>
      <c r="C25" s="558"/>
      <c r="D25" s="579"/>
      <c r="E25" s="579"/>
      <c r="F25" s="580"/>
      <c r="G25" s="176"/>
      <c r="H25" s="31"/>
      <c r="I25" s="32"/>
      <c r="J25" s="29"/>
      <c r="K25" s="31"/>
      <c r="L25" s="32"/>
      <c r="M25" s="29"/>
      <c r="N25" s="31"/>
      <c r="O25" s="32"/>
      <c r="P25" s="29"/>
      <c r="Q25" s="31"/>
      <c r="R25" s="32"/>
      <c r="S25" s="29"/>
      <c r="T25" s="31"/>
      <c r="U25" s="32"/>
      <c r="V25" s="29"/>
      <c r="W25" s="31"/>
      <c r="X25" s="36"/>
      <c r="Y25" s="35"/>
      <c r="Z25" s="31"/>
      <c r="AA25" s="31"/>
      <c r="AB25" s="35"/>
      <c r="AC25" s="31"/>
      <c r="AD25" s="36"/>
      <c r="AE25" s="178">
        <f t="shared" si="2"/>
        <v>0</v>
      </c>
      <c r="AF25" s="128">
        <f t="shared" si="3"/>
        <v>0</v>
      </c>
    </row>
    <row r="26" spans="1:32" ht="15.75" thickBot="1">
      <c r="A26" s="181"/>
      <c r="B26" s="121"/>
      <c r="C26" s="558"/>
      <c r="D26" s="579"/>
      <c r="E26" s="579"/>
      <c r="F26" s="580"/>
      <c r="G26" s="176"/>
      <c r="H26" s="31"/>
      <c r="I26" s="32"/>
      <c r="J26" s="29"/>
      <c r="K26" s="31"/>
      <c r="L26" s="32"/>
      <c r="M26" s="29"/>
      <c r="N26" s="31"/>
      <c r="O26" s="32"/>
      <c r="P26" s="29"/>
      <c r="Q26" s="31"/>
      <c r="R26" s="32"/>
      <c r="S26" s="29"/>
      <c r="T26" s="31"/>
      <c r="U26" s="32"/>
      <c r="V26" s="29"/>
      <c r="W26" s="31"/>
      <c r="X26" s="36"/>
      <c r="Y26" s="35"/>
      <c r="Z26" s="31"/>
      <c r="AA26" s="31"/>
      <c r="AB26" s="35"/>
      <c r="AC26" s="31"/>
      <c r="AD26" s="36"/>
      <c r="AE26" s="178">
        <f t="shared" si="2"/>
        <v>0</v>
      </c>
      <c r="AF26" s="128">
        <f t="shared" si="3"/>
        <v>0</v>
      </c>
    </row>
    <row r="27" spans="1:32" ht="15.75" thickBot="1">
      <c r="A27" s="421"/>
      <c r="B27" s="386"/>
      <c r="C27" s="622"/>
      <c r="D27" s="623"/>
      <c r="E27" s="624"/>
      <c r="F27" s="390"/>
      <c r="G27" s="422"/>
      <c r="H27" s="141"/>
      <c r="I27" s="141"/>
      <c r="J27" s="140"/>
      <c r="K27" s="141"/>
      <c r="L27" s="141"/>
      <c r="M27" s="140"/>
      <c r="N27" s="141"/>
      <c r="O27" s="141"/>
      <c r="P27" s="140"/>
      <c r="Q27" s="141"/>
      <c r="R27" s="141"/>
      <c r="S27" s="140"/>
      <c r="T27" s="141"/>
      <c r="U27" s="141"/>
      <c r="V27" s="140"/>
      <c r="W27" s="141"/>
      <c r="X27" s="141"/>
      <c r="Y27" s="140"/>
      <c r="Z27" s="141"/>
      <c r="AA27" s="141"/>
      <c r="AB27" s="140"/>
      <c r="AC27" s="141"/>
      <c r="AD27" s="141"/>
      <c r="AE27" s="420">
        <f>SUM(AE17:AE26)</f>
        <v>1060</v>
      </c>
      <c r="AF27" s="419">
        <f>SUM(AF17:AF26)</f>
        <v>42</v>
      </c>
    </row>
    <row r="28" spans="1:32" ht="15.75" thickBot="1">
      <c r="A28" s="598" t="s">
        <v>126</v>
      </c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621"/>
      <c r="AE28" s="184"/>
      <c r="AF28" s="65"/>
    </row>
    <row r="29" spans="1:32" ht="15.75" thickBot="1">
      <c r="A29" s="135" t="s">
        <v>29</v>
      </c>
      <c r="B29" s="55"/>
      <c r="C29" s="586"/>
      <c r="D29" s="640"/>
      <c r="E29" s="640"/>
      <c r="F29" s="641"/>
      <c r="G29" s="172"/>
      <c r="H29" s="10"/>
      <c r="I29" s="12"/>
      <c r="J29" s="8"/>
      <c r="K29" s="10"/>
      <c r="L29" s="12"/>
      <c r="M29" s="8">
        <v>2</v>
      </c>
      <c r="N29" s="10">
        <v>15</v>
      </c>
      <c r="O29" s="12">
        <v>35</v>
      </c>
      <c r="P29" s="8"/>
      <c r="Q29" s="10"/>
      <c r="R29" s="12"/>
      <c r="S29" s="8"/>
      <c r="T29" s="10"/>
      <c r="U29" s="12"/>
      <c r="V29" s="8"/>
      <c r="W29" s="10"/>
      <c r="X29" s="16"/>
      <c r="Y29" s="15"/>
      <c r="Z29" s="10"/>
      <c r="AA29" s="10"/>
      <c r="AB29" s="15"/>
      <c r="AC29" s="10"/>
      <c r="AD29" s="16"/>
      <c r="AE29" s="56">
        <f>SUM(H29,I29,K29,L29,N29,O29,Q29,R29,T29,U29,W29,X29,Z29,AA29,AC29,AD29)</f>
        <v>50</v>
      </c>
      <c r="AF29" s="57">
        <f>SUM(G29,J29,M29,P29,S29,V29,Y29,AB29)</f>
        <v>2</v>
      </c>
    </row>
    <row r="30" spans="1:32" ht="15.75" thickBot="1">
      <c r="A30" s="137" t="s">
        <v>30</v>
      </c>
      <c r="B30" s="59"/>
      <c r="C30" s="558"/>
      <c r="D30" s="579"/>
      <c r="E30" s="579"/>
      <c r="F30" s="580"/>
      <c r="G30" s="174"/>
      <c r="H30" s="22"/>
      <c r="I30" s="24"/>
      <c r="J30" s="19"/>
      <c r="K30" s="22"/>
      <c r="L30" s="24"/>
      <c r="M30" s="19">
        <v>2</v>
      </c>
      <c r="N30" s="22">
        <v>30</v>
      </c>
      <c r="O30" s="24">
        <v>20</v>
      </c>
      <c r="P30" s="19"/>
      <c r="Q30" s="22"/>
      <c r="R30" s="24"/>
      <c r="S30" s="19"/>
      <c r="T30" s="22"/>
      <c r="U30" s="24"/>
      <c r="V30" s="19"/>
      <c r="W30" s="22"/>
      <c r="X30" s="26"/>
      <c r="Y30" s="25"/>
      <c r="Z30" s="22"/>
      <c r="AA30" s="22"/>
      <c r="AB30" s="25"/>
      <c r="AC30" s="22"/>
      <c r="AD30" s="26"/>
      <c r="AE30" s="56">
        <f t="shared" ref="AE30:AE33" si="4">SUM(H30,I30,K30,L30,N30,O30,Q30,R30,T30,U30,W30,X30,Z30,AA30,AC30,AD30)</f>
        <v>50</v>
      </c>
      <c r="AF30" s="57">
        <f t="shared" ref="AF30:AF33" si="5">SUM(G30,J30,M30,P30,S30,V30,Y30,AB30)</f>
        <v>2</v>
      </c>
    </row>
    <row r="31" spans="1:32" ht="15.75" thickBot="1">
      <c r="A31" s="137" t="s">
        <v>31</v>
      </c>
      <c r="B31" s="59"/>
      <c r="C31" s="558"/>
      <c r="D31" s="559"/>
      <c r="E31" s="559"/>
      <c r="F31" s="560"/>
      <c r="G31" s="174">
        <v>2</v>
      </c>
      <c r="H31" s="21">
        <v>30</v>
      </c>
      <c r="I31" s="28">
        <v>20</v>
      </c>
      <c r="J31" s="19">
        <v>1</v>
      </c>
      <c r="K31" s="21">
        <v>20</v>
      </c>
      <c r="L31" s="28">
        <v>5</v>
      </c>
      <c r="M31" s="19"/>
      <c r="N31" s="22"/>
      <c r="O31" s="24"/>
      <c r="P31" s="19"/>
      <c r="Q31" s="22"/>
      <c r="R31" s="24"/>
      <c r="S31" s="19"/>
      <c r="T31" s="22"/>
      <c r="U31" s="24"/>
      <c r="V31" s="19"/>
      <c r="W31" s="22"/>
      <c r="X31" s="26"/>
      <c r="Y31" s="25"/>
      <c r="Z31" s="22"/>
      <c r="AA31" s="22"/>
      <c r="AB31" s="25"/>
      <c r="AC31" s="22"/>
      <c r="AD31" s="26"/>
      <c r="AE31" s="56">
        <f t="shared" si="4"/>
        <v>75</v>
      </c>
      <c r="AF31" s="57">
        <f t="shared" si="5"/>
        <v>3</v>
      </c>
    </row>
    <row r="32" spans="1:32" ht="15.75" thickBot="1">
      <c r="A32" s="137" t="s">
        <v>144</v>
      </c>
      <c r="B32" s="59"/>
      <c r="C32" s="595"/>
      <c r="D32" s="596"/>
      <c r="E32" s="596"/>
      <c r="F32" s="597"/>
      <c r="G32" s="174"/>
      <c r="H32" s="22"/>
      <c r="I32" s="24"/>
      <c r="J32" s="19">
        <v>1</v>
      </c>
      <c r="K32" s="22">
        <v>15</v>
      </c>
      <c r="L32" s="24">
        <v>10</v>
      </c>
      <c r="M32" s="19"/>
      <c r="N32" s="22"/>
      <c r="O32" s="24"/>
      <c r="P32" s="19"/>
      <c r="Q32" s="22"/>
      <c r="R32" s="24"/>
      <c r="S32" s="19"/>
      <c r="T32" s="22"/>
      <c r="U32" s="24"/>
      <c r="V32" s="19"/>
      <c r="W32" s="22"/>
      <c r="X32" s="26"/>
      <c r="Y32" s="25"/>
      <c r="Z32" s="22"/>
      <c r="AA32" s="22"/>
      <c r="AB32" s="25"/>
      <c r="AC32" s="22"/>
      <c r="AD32" s="26"/>
      <c r="AE32" s="56">
        <f>SUM(H32,I32,K32,L32,N32,O32,Q32,R32,T32,U32,W32,X32,Z32,AA32,AC32,AD32)</f>
        <v>25</v>
      </c>
      <c r="AF32" s="57">
        <f>SUM(G32,J32,M32,P32,S32,V32,Y32,AB32)</f>
        <v>1</v>
      </c>
    </row>
    <row r="33" spans="1:32" ht="15.75" customHeight="1" thickBot="1">
      <c r="A33" s="120" t="s">
        <v>80</v>
      </c>
      <c r="B33" s="61"/>
      <c r="C33" s="609"/>
      <c r="D33" s="642"/>
      <c r="E33" s="642"/>
      <c r="F33" s="642"/>
      <c r="G33" s="185"/>
      <c r="H33" s="31"/>
      <c r="I33" s="32"/>
      <c r="J33" s="29">
        <v>2</v>
      </c>
      <c r="K33" s="31">
        <v>15</v>
      </c>
      <c r="L33" s="32">
        <v>35</v>
      </c>
      <c r="M33" s="29"/>
      <c r="N33" s="31"/>
      <c r="O33" s="32"/>
      <c r="P33" s="29"/>
      <c r="Q33" s="31"/>
      <c r="R33" s="32"/>
      <c r="S33" s="29"/>
      <c r="T33" s="31"/>
      <c r="U33" s="32"/>
      <c r="V33" s="29"/>
      <c r="W33" s="31"/>
      <c r="X33" s="36"/>
      <c r="Y33" s="35"/>
      <c r="Z33" s="31"/>
      <c r="AA33" s="31"/>
      <c r="AB33" s="35"/>
      <c r="AC33" s="31"/>
      <c r="AD33" s="36"/>
      <c r="AE33" s="56">
        <f t="shared" si="4"/>
        <v>50</v>
      </c>
      <c r="AF33" s="63">
        <f t="shared" si="5"/>
        <v>2</v>
      </c>
    </row>
    <row r="34" spans="1:32" ht="15.75" thickBot="1">
      <c r="A34" s="343"/>
      <c r="B34" s="423"/>
      <c r="C34" s="643"/>
      <c r="D34" s="643"/>
      <c r="E34" s="643"/>
      <c r="F34" s="643"/>
      <c r="G34" s="416"/>
      <c r="H34" s="417"/>
      <c r="I34" s="417"/>
      <c r="J34" s="416"/>
      <c r="K34" s="417"/>
      <c r="L34" s="417"/>
      <c r="M34" s="416"/>
      <c r="N34" s="417"/>
      <c r="O34" s="417"/>
      <c r="P34" s="416"/>
      <c r="Q34" s="417"/>
      <c r="R34" s="417"/>
      <c r="S34" s="416"/>
      <c r="T34" s="417"/>
      <c r="U34" s="417"/>
      <c r="V34" s="416"/>
      <c r="W34" s="417"/>
      <c r="X34" s="417"/>
      <c r="Y34" s="416"/>
      <c r="Z34" s="417"/>
      <c r="AA34" s="417"/>
      <c r="AB34" s="416"/>
      <c r="AC34" s="417"/>
      <c r="AD34" s="417"/>
      <c r="AE34" s="64">
        <f>SUM(AE29,AE30,AE31,AE32,AE33)</f>
        <v>250</v>
      </c>
      <c r="AF34" s="65">
        <f>SUM(AF29,AF30,AF31,AF32,AF33)</f>
        <v>10</v>
      </c>
    </row>
    <row r="35" spans="1:32" ht="15.75" thickBot="1">
      <c r="A35" s="142" t="s">
        <v>33</v>
      </c>
      <c r="B35" s="66"/>
      <c r="C35" s="644"/>
      <c r="D35" s="645"/>
      <c r="E35" s="646"/>
      <c r="F35" s="389"/>
      <c r="G35" s="67"/>
      <c r="H35" s="68"/>
      <c r="I35" s="68"/>
      <c r="J35" s="69"/>
      <c r="K35" s="68"/>
      <c r="L35" s="389"/>
      <c r="M35" s="67"/>
      <c r="N35" s="389"/>
      <c r="O35" s="68"/>
      <c r="P35" s="70">
        <v>2</v>
      </c>
      <c r="Q35" s="71"/>
      <c r="R35" s="72"/>
      <c r="S35" s="73"/>
      <c r="T35" s="72"/>
      <c r="U35" s="71"/>
      <c r="V35" s="70"/>
      <c r="W35" s="71"/>
      <c r="X35" s="72"/>
      <c r="Y35" s="73">
        <v>8</v>
      </c>
      <c r="Z35" s="389"/>
      <c r="AA35" s="68"/>
      <c r="AB35" s="70">
        <v>5</v>
      </c>
      <c r="AC35" s="68"/>
      <c r="AD35" s="68"/>
      <c r="AE35" s="74"/>
      <c r="AF35" s="38">
        <f>SUM(G35,J35,M35,P35,S35,V35,Y35,AB35)</f>
        <v>15</v>
      </c>
    </row>
    <row r="36" spans="1:32">
      <c r="A36" s="362" t="s">
        <v>127</v>
      </c>
      <c r="B36" s="78"/>
      <c r="C36" s="647"/>
      <c r="D36" s="587"/>
      <c r="E36" s="587"/>
      <c r="F36" s="602"/>
      <c r="G36" s="186"/>
      <c r="H36" s="78"/>
      <c r="I36" s="78"/>
      <c r="J36" s="77"/>
      <c r="K36" s="78"/>
      <c r="L36" s="78"/>
      <c r="M36" s="77"/>
      <c r="N36" s="78"/>
      <c r="O36" s="78"/>
      <c r="P36" s="77"/>
      <c r="Q36" s="78"/>
      <c r="R36" s="78"/>
      <c r="S36" s="77"/>
      <c r="T36" s="78"/>
      <c r="U36" s="78"/>
      <c r="V36" s="77"/>
      <c r="W36" s="78"/>
      <c r="X36" s="78"/>
      <c r="Y36" s="77"/>
      <c r="Z36" s="78"/>
      <c r="AA36" s="78"/>
      <c r="AB36" s="77"/>
      <c r="AC36" s="78"/>
      <c r="AD36" s="79"/>
      <c r="AE36" s="80">
        <v>15</v>
      </c>
      <c r="AF36" s="187"/>
    </row>
    <row r="37" spans="1:32">
      <c r="A37" s="362" t="s">
        <v>141</v>
      </c>
      <c r="B37" s="199"/>
      <c r="C37" s="648"/>
      <c r="D37" s="562"/>
      <c r="E37" s="562"/>
      <c r="F37" s="450"/>
      <c r="G37" s="186"/>
      <c r="H37" s="78"/>
      <c r="I37" s="78"/>
      <c r="J37" s="77"/>
      <c r="K37" s="78"/>
      <c r="L37" s="78"/>
      <c r="M37" s="77"/>
      <c r="N37" s="78"/>
      <c r="O37" s="78"/>
      <c r="P37" s="77"/>
      <c r="Q37" s="78"/>
      <c r="R37" s="78"/>
      <c r="S37" s="77"/>
      <c r="T37" s="78"/>
      <c r="U37" s="78"/>
      <c r="V37" s="77"/>
      <c r="W37" s="78"/>
      <c r="X37" s="78"/>
      <c r="Y37" s="77"/>
      <c r="Z37" s="78"/>
      <c r="AA37" s="78"/>
      <c r="AB37" s="77"/>
      <c r="AC37" s="78"/>
      <c r="AD37" s="79"/>
      <c r="AE37" s="459">
        <v>15</v>
      </c>
      <c r="AF37" s="189"/>
    </row>
    <row r="38" spans="1:32">
      <c r="A38" s="363" t="s">
        <v>34</v>
      </c>
      <c r="B38" s="92"/>
      <c r="C38" s="648"/>
      <c r="D38" s="559"/>
      <c r="E38" s="559"/>
      <c r="F38" s="614"/>
      <c r="G38" s="188"/>
      <c r="H38" s="84"/>
      <c r="I38" s="84"/>
      <c r="J38" s="83"/>
      <c r="K38" s="84"/>
      <c r="L38" s="84"/>
      <c r="M38" s="83"/>
      <c r="N38" s="84"/>
      <c r="O38" s="84"/>
      <c r="P38" s="83"/>
      <c r="Q38" s="84"/>
      <c r="R38" s="84"/>
      <c r="S38" s="83"/>
      <c r="T38" s="84"/>
      <c r="U38" s="84"/>
      <c r="V38" s="83"/>
      <c r="W38" s="84"/>
      <c r="X38" s="84"/>
      <c r="Y38" s="83"/>
      <c r="Z38" s="84"/>
      <c r="AA38" s="84"/>
      <c r="AB38" s="83"/>
      <c r="AC38" s="84"/>
      <c r="AD38" s="85"/>
      <c r="AE38" s="86">
        <v>15</v>
      </c>
      <c r="AF38" s="189"/>
    </row>
    <row r="39" spans="1:32">
      <c r="A39" s="190" t="s">
        <v>35</v>
      </c>
      <c r="B39" s="151"/>
      <c r="C39" s="562"/>
      <c r="D39" s="559"/>
      <c r="E39" s="559"/>
      <c r="F39" s="614"/>
      <c r="G39" s="188"/>
      <c r="H39" s="84"/>
      <c r="I39" s="84"/>
      <c r="J39" s="83"/>
      <c r="K39" s="84"/>
      <c r="L39" s="84"/>
      <c r="M39" s="83"/>
      <c r="N39" s="84"/>
      <c r="O39" s="84"/>
      <c r="P39" s="83"/>
      <c r="Q39" s="84"/>
      <c r="R39" s="84"/>
      <c r="S39" s="83"/>
      <c r="T39" s="84"/>
      <c r="U39" s="84"/>
      <c r="V39" s="83"/>
      <c r="W39" s="84"/>
      <c r="X39" s="84"/>
      <c r="Y39" s="83"/>
      <c r="Z39" s="84"/>
      <c r="AA39" s="84"/>
      <c r="AB39" s="83"/>
      <c r="AC39" s="84"/>
      <c r="AD39" s="85"/>
      <c r="AE39" s="86">
        <v>15</v>
      </c>
      <c r="AF39" s="88"/>
    </row>
    <row r="40" spans="1:32" ht="20.25" customHeight="1">
      <c r="A40" s="304" t="s">
        <v>123</v>
      </c>
      <c r="B40" s="151"/>
      <c r="C40" s="562"/>
      <c r="D40" s="559"/>
      <c r="E40" s="559"/>
      <c r="F40" s="614"/>
      <c r="G40" s="188"/>
      <c r="H40" s="84"/>
      <c r="I40" s="84"/>
      <c r="J40" s="83"/>
      <c r="K40" s="84"/>
      <c r="L40" s="84"/>
      <c r="M40" s="83"/>
      <c r="N40" s="84"/>
      <c r="O40" s="84"/>
      <c r="P40" s="83"/>
      <c r="Q40" s="84"/>
      <c r="R40" s="84"/>
      <c r="S40" s="83"/>
      <c r="T40" s="84"/>
      <c r="U40" s="84"/>
      <c r="V40" s="83"/>
      <c r="W40" s="84"/>
      <c r="X40" s="84"/>
      <c r="Y40" s="83"/>
      <c r="Z40" s="84"/>
      <c r="AA40" s="84"/>
      <c r="AB40" s="83"/>
      <c r="AC40" s="84"/>
      <c r="AD40" s="85"/>
      <c r="AE40" s="86">
        <v>15</v>
      </c>
      <c r="AF40" s="88"/>
    </row>
    <row r="41" spans="1:32" ht="20.25" customHeight="1">
      <c r="A41" s="304" t="s">
        <v>124</v>
      </c>
      <c r="B41" s="151"/>
      <c r="C41" s="562"/>
      <c r="D41" s="559"/>
      <c r="E41" s="559"/>
      <c r="F41" s="614"/>
      <c r="G41" s="188"/>
      <c r="H41" s="84"/>
      <c r="I41" s="84"/>
      <c r="J41" s="83"/>
      <c r="K41" s="84"/>
      <c r="L41" s="84"/>
      <c r="M41" s="83"/>
      <c r="N41" s="84"/>
      <c r="O41" s="84"/>
      <c r="P41" s="83"/>
      <c r="Q41" s="84"/>
      <c r="R41" s="84"/>
      <c r="S41" s="83"/>
      <c r="T41" s="84"/>
      <c r="U41" s="84"/>
      <c r="V41" s="83"/>
      <c r="W41" s="84"/>
      <c r="X41" s="84"/>
      <c r="Y41" s="83"/>
      <c r="Z41" s="84"/>
      <c r="AA41" s="84"/>
      <c r="AB41" s="83"/>
      <c r="AC41" s="84"/>
      <c r="AD41" s="85"/>
      <c r="AE41" s="86">
        <v>15</v>
      </c>
      <c r="AF41" s="88"/>
    </row>
    <row r="42" spans="1:32" ht="24.75" customHeight="1">
      <c r="A42" s="191" t="s">
        <v>145</v>
      </c>
      <c r="B42" s="151"/>
      <c r="C42" s="562"/>
      <c r="D42" s="559"/>
      <c r="E42" s="559"/>
      <c r="F42" s="614"/>
      <c r="G42" s="188"/>
      <c r="H42" s="84"/>
      <c r="I42" s="84"/>
      <c r="J42" s="83"/>
      <c r="K42" s="84"/>
      <c r="L42" s="84"/>
      <c r="M42" s="83"/>
      <c r="N42" s="84"/>
      <c r="O42" s="84"/>
      <c r="P42" s="83"/>
      <c r="Q42" s="84"/>
      <c r="R42" s="84"/>
      <c r="S42" s="83"/>
      <c r="T42" s="84"/>
      <c r="U42" s="84"/>
      <c r="V42" s="83"/>
      <c r="W42" s="84"/>
      <c r="X42" s="84"/>
      <c r="Y42" s="83"/>
      <c r="Z42" s="84"/>
      <c r="AA42" s="84"/>
      <c r="AB42" s="83"/>
      <c r="AC42" s="84"/>
      <c r="AD42" s="85"/>
      <c r="AE42" s="86">
        <v>15</v>
      </c>
      <c r="AF42" s="88"/>
    </row>
    <row r="43" spans="1:32" ht="24.75" customHeight="1">
      <c r="A43" s="191" t="s">
        <v>70</v>
      </c>
      <c r="B43" s="151"/>
      <c r="C43" s="561"/>
      <c r="D43" s="562"/>
      <c r="E43" s="562"/>
      <c r="F43" s="458"/>
      <c r="G43" s="188"/>
      <c r="H43" s="84"/>
      <c r="I43" s="84"/>
      <c r="J43" s="83"/>
      <c r="K43" s="84"/>
      <c r="L43" s="84"/>
      <c r="M43" s="83"/>
      <c r="N43" s="84"/>
      <c r="O43" s="84"/>
      <c r="P43" s="83"/>
      <c r="Q43" s="84"/>
      <c r="R43" s="84"/>
      <c r="S43" s="83"/>
      <c r="T43" s="84"/>
      <c r="U43" s="84"/>
      <c r="V43" s="83"/>
      <c r="W43" s="84"/>
      <c r="X43" s="84"/>
      <c r="Y43" s="83"/>
      <c r="Z43" s="84"/>
      <c r="AA43" s="84"/>
      <c r="AB43" s="83"/>
      <c r="AC43" s="84"/>
      <c r="AD43" s="85"/>
      <c r="AE43" s="86"/>
      <c r="AF43" s="88"/>
    </row>
    <row r="44" spans="1:32">
      <c r="A44" s="190" t="s">
        <v>38</v>
      </c>
      <c r="B44" s="151"/>
      <c r="C44" s="562"/>
      <c r="D44" s="559"/>
      <c r="E44" s="559"/>
      <c r="F44" s="614"/>
      <c r="G44" s="188"/>
      <c r="H44" s="84"/>
      <c r="I44" s="84"/>
      <c r="J44" s="83"/>
      <c r="K44" s="84"/>
      <c r="L44" s="84"/>
      <c r="M44" s="83"/>
      <c r="N44" s="84"/>
      <c r="O44" s="84"/>
      <c r="P44" s="83"/>
      <c r="Q44" s="84"/>
      <c r="R44" s="84"/>
      <c r="S44" s="83"/>
      <c r="T44" s="84"/>
      <c r="U44" s="84"/>
      <c r="V44" s="83"/>
      <c r="W44" s="84"/>
      <c r="X44" s="84"/>
      <c r="Y44" s="83"/>
      <c r="Z44" s="84"/>
      <c r="AA44" s="84"/>
      <c r="AB44" s="83"/>
      <c r="AC44" s="84"/>
      <c r="AD44" s="85"/>
      <c r="AE44" s="86">
        <v>15</v>
      </c>
      <c r="AF44" s="88"/>
    </row>
    <row r="45" spans="1:32">
      <c r="A45" s="190" t="s">
        <v>39</v>
      </c>
      <c r="B45" s="151"/>
      <c r="C45" s="562"/>
      <c r="D45" s="559"/>
      <c r="E45" s="559"/>
      <c r="F45" s="614"/>
      <c r="G45" s="188"/>
      <c r="H45" s="84"/>
      <c r="I45" s="84"/>
      <c r="J45" s="83"/>
      <c r="K45" s="84"/>
      <c r="L45" s="84"/>
      <c r="M45" s="83"/>
      <c r="N45" s="84"/>
      <c r="O45" s="84"/>
      <c r="P45" s="83"/>
      <c r="Q45" s="84"/>
      <c r="R45" s="84"/>
      <c r="S45" s="83"/>
      <c r="T45" s="84"/>
      <c r="U45" s="84"/>
      <c r="V45" s="83"/>
      <c r="W45" s="84"/>
      <c r="X45" s="84"/>
      <c r="Y45" s="83"/>
      <c r="Z45" s="84"/>
      <c r="AA45" s="84"/>
      <c r="AB45" s="83"/>
      <c r="AC45" s="84"/>
      <c r="AD45" s="85"/>
      <c r="AE45" s="86">
        <v>15</v>
      </c>
      <c r="AF45" s="88"/>
    </row>
    <row r="46" spans="1:32">
      <c r="A46" s="192" t="s">
        <v>40</v>
      </c>
      <c r="B46" s="151"/>
      <c r="C46" s="562"/>
      <c r="D46" s="562"/>
      <c r="E46" s="562"/>
      <c r="F46" s="193"/>
      <c r="G46" s="188"/>
      <c r="H46" s="84"/>
      <c r="I46" s="84"/>
      <c r="J46" s="83"/>
      <c r="K46" s="84"/>
      <c r="L46" s="84"/>
      <c r="M46" s="83"/>
      <c r="N46" s="84"/>
      <c r="O46" s="84"/>
      <c r="P46" s="83"/>
      <c r="Q46" s="84"/>
      <c r="R46" s="84"/>
      <c r="S46" s="83"/>
      <c r="T46" s="84"/>
      <c r="U46" s="84"/>
      <c r="V46" s="83"/>
      <c r="W46" s="84"/>
      <c r="X46" s="84"/>
      <c r="Y46" s="83"/>
      <c r="Z46" s="84"/>
      <c r="AA46" s="84"/>
      <c r="AB46" s="83"/>
      <c r="AC46" s="84"/>
      <c r="AD46" s="85"/>
      <c r="AE46" s="86">
        <v>15</v>
      </c>
      <c r="AF46" s="91"/>
    </row>
    <row r="47" spans="1:32" ht="21.75" customHeight="1">
      <c r="A47" s="194" t="s">
        <v>41</v>
      </c>
      <c r="B47" s="151"/>
      <c r="C47" s="562"/>
      <c r="D47" s="562"/>
      <c r="E47" s="562"/>
      <c r="F47" s="193"/>
      <c r="G47" s="188"/>
      <c r="H47" s="84"/>
      <c r="I47" s="84"/>
      <c r="J47" s="83"/>
      <c r="K47" s="84"/>
      <c r="L47" s="84"/>
      <c r="M47" s="83"/>
      <c r="N47" s="84"/>
      <c r="O47" s="84"/>
      <c r="P47" s="83"/>
      <c r="Q47" s="84"/>
      <c r="R47" s="84"/>
      <c r="S47" s="83"/>
      <c r="T47" s="84"/>
      <c r="U47" s="84"/>
      <c r="V47" s="83"/>
      <c r="W47" s="84"/>
      <c r="X47" s="84"/>
      <c r="Y47" s="83"/>
      <c r="Z47" s="84"/>
      <c r="AA47" s="84"/>
      <c r="AB47" s="83"/>
      <c r="AC47" s="84"/>
      <c r="AD47" s="85"/>
      <c r="AE47" s="86">
        <v>15</v>
      </c>
      <c r="AF47" s="92"/>
    </row>
    <row r="48" spans="1:32" ht="22.5" customHeight="1">
      <c r="A48" s="195" t="s">
        <v>42</v>
      </c>
      <c r="B48" s="151"/>
      <c r="C48" s="562"/>
      <c r="D48" s="562"/>
      <c r="E48" s="562"/>
      <c r="F48" s="193"/>
      <c r="G48" s="188"/>
      <c r="H48" s="84"/>
      <c r="I48" s="84"/>
      <c r="J48" s="83"/>
      <c r="K48" s="84"/>
      <c r="L48" s="84"/>
      <c r="M48" s="83"/>
      <c r="N48" s="84"/>
      <c r="O48" s="84"/>
      <c r="P48" s="83"/>
      <c r="Q48" s="84"/>
      <c r="R48" s="84"/>
      <c r="S48" s="83"/>
      <c r="T48" s="84"/>
      <c r="U48" s="84"/>
      <c r="V48" s="83"/>
      <c r="W48" s="84"/>
      <c r="X48" s="84"/>
      <c r="Y48" s="83"/>
      <c r="Z48" s="84"/>
      <c r="AA48" s="84"/>
      <c r="AB48" s="83"/>
      <c r="AC48" s="84"/>
      <c r="AD48" s="85"/>
      <c r="AE48" s="86">
        <v>15</v>
      </c>
      <c r="AF48" s="91"/>
    </row>
    <row r="49" spans="1:32">
      <c r="A49" s="196" t="s">
        <v>43</v>
      </c>
      <c r="B49" s="151"/>
      <c r="C49" s="562"/>
      <c r="D49" s="562"/>
      <c r="E49" s="562"/>
      <c r="F49" s="193"/>
      <c r="G49" s="188"/>
      <c r="H49" s="84"/>
      <c r="I49" s="84"/>
      <c r="J49" s="83"/>
      <c r="K49" s="84"/>
      <c r="L49" s="84"/>
      <c r="M49" s="83"/>
      <c r="N49" s="84"/>
      <c r="O49" s="84"/>
      <c r="P49" s="83"/>
      <c r="Q49" s="84"/>
      <c r="R49" s="84"/>
      <c r="S49" s="83"/>
      <c r="T49" s="84"/>
      <c r="U49" s="84"/>
      <c r="V49" s="83"/>
      <c r="W49" s="84"/>
      <c r="X49" s="84"/>
      <c r="Y49" s="83"/>
      <c r="Z49" s="84"/>
      <c r="AA49" s="84"/>
      <c r="AB49" s="83"/>
      <c r="AC49" s="84"/>
      <c r="AD49" s="85"/>
      <c r="AE49" s="86">
        <v>15</v>
      </c>
      <c r="AF49" s="91"/>
    </row>
    <row r="50" spans="1:32" ht="40.5" customHeight="1">
      <c r="A50" s="195" t="s">
        <v>44</v>
      </c>
      <c r="B50" s="151"/>
      <c r="C50" s="562"/>
      <c r="D50" s="562"/>
      <c r="E50" s="562"/>
      <c r="F50" s="193"/>
      <c r="G50" s="188"/>
      <c r="H50" s="84"/>
      <c r="I50" s="84"/>
      <c r="J50" s="83"/>
      <c r="K50" s="84"/>
      <c r="L50" s="84"/>
      <c r="M50" s="83"/>
      <c r="N50" s="84"/>
      <c r="O50" s="84"/>
      <c r="P50" s="83"/>
      <c r="Q50" s="84"/>
      <c r="R50" s="84"/>
      <c r="S50" s="83"/>
      <c r="T50" s="84"/>
      <c r="U50" s="84"/>
      <c r="V50" s="83"/>
      <c r="W50" s="84"/>
      <c r="X50" s="84"/>
      <c r="Y50" s="83"/>
      <c r="Z50" s="84"/>
      <c r="AA50" s="84"/>
      <c r="AB50" s="83"/>
      <c r="AC50" s="84"/>
      <c r="AD50" s="85"/>
      <c r="AE50" s="86">
        <v>15</v>
      </c>
      <c r="AF50" s="91"/>
    </row>
    <row r="51" spans="1:32" ht="44.25" customHeight="1">
      <c r="A51" s="197" t="s">
        <v>45</v>
      </c>
      <c r="B51" s="151"/>
      <c r="C51" s="562"/>
      <c r="D51" s="562"/>
      <c r="E51" s="562"/>
      <c r="F51" s="193"/>
      <c r="G51" s="188"/>
      <c r="H51" s="84"/>
      <c r="I51" s="84"/>
      <c r="J51" s="83"/>
      <c r="K51" s="84"/>
      <c r="L51" s="84"/>
      <c r="M51" s="83"/>
      <c r="N51" s="84"/>
      <c r="O51" s="84"/>
      <c r="P51" s="83"/>
      <c r="Q51" s="84"/>
      <c r="R51" s="84"/>
      <c r="S51" s="83"/>
      <c r="T51" s="84"/>
      <c r="U51" s="84"/>
      <c r="V51" s="83"/>
      <c r="W51" s="84"/>
      <c r="X51" s="84"/>
      <c r="Y51" s="83"/>
      <c r="Z51" s="84"/>
      <c r="AA51" s="84"/>
      <c r="AB51" s="83"/>
      <c r="AC51" s="84"/>
      <c r="AD51" s="85"/>
      <c r="AE51" s="86">
        <v>15</v>
      </c>
      <c r="AF51" s="91"/>
    </row>
    <row r="52" spans="1:32">
      <c r="A52" s="196" t="s">
        <v>46</v>
      </c>
      <c r="B52" s="151"/>
      <c r="C52" s="562"/>
      <c r="D52" s="562"/>
      <c r="E52" s="562"/>
      <c r="F52" s="193"/>
      <c r="G52" s="188"/>
      <c r="H52" s="84"/>
      <c r="I52" s="84"/>
      <c r="J52" s="83"/>
      <c r="K52" s="84"/>
      <c r="L52" s="84"/>
      <c r="M52" s="83"/>
      <c r="N52" s="84"/>
      <c r="O52" s="84"/>
      <c r="P52" s="83"/>
      <c r="Q52" s="84"/>
      <c r="R52" s="84"/>
      <c r="S52" s="83"/>
      <c r="T52" s="84"/>
      <c r="U52" s="84"/>
      <c r="V52" s="83"/>
      <c r="W52" s="84"/>
      <c r="X52" s="84"/>
      <c r="Y52" s="83"/>
      <c r="Z52" s="84"/>
      <c r="AA52" s="84"/>
      <c r="AB52" s="83"/>
      <c r="AC52" s="84"/>
      <c r="AD52" s="85"/>
      <c r="AE52" s="86">
        <v>15</v>
      </c>
      <c r="AF52" s="91"/>
    </row>
    <row r="53" spans="1:32">
      <c r="A53" s="196" t="s">
        <v>47</v>
      </c>
      <c r="B53" s="151"/>
      <c r="C53" s="562"/>
      <c r="D53" s="562"/>
      <c r="E53" s="562"/>
      <c r="F53" s="193"/>
      <c r="G53" s="188"/>
      <c r="H53" s="84"/>
      <c r="I53" s="84"/>
      <c r="J53" s="83"/>
      <c r="K53" s="84"/>
      <c r="L53" s="84"/>
      <c r="M53" s="83"/>
      <c r="N53" s="84"/>
      <c r="O53" s="84"/>
      <c r="P53" s="83"/>
      <c r="Q53" s="84"/>
      <c r="R53" s="84"/>
      <c r="S53" s="83"/>
      <c r="T53" s="84"/>
      <c r="U53" s="84"/>
      <c r="V53" s="83"/>
      <c r="W53" s="84"/>
      <c r="X53" s="84"/>
      <c r="Y53" s="83"/>
      <c r="Z53" s="84"/>
      <c r="AA53" s="84"/>
      <c r="AB53" s="83"/>
      <c r="AC53" s="84"/>
      <c r="AD53" s="85"/>
      <c r="AE53" s="86">
        <v>15</v>
      </c>
      <c r="AF53" s="91"/>
    </row>
    <row r="54" spans="1:32">
      <c r="A54" s="198" t="s">
        <v>48</v>
      </c>
      <c r="B54" s="151"/>
      <c r="C54" s="562"/>
      <c r="D54" s="562"/>
      <c r="E54" s="562"/>
      <c r="F54" s="193"/>
      <c r="G54" s="188"/>
      <c r="H54" s="84"/>
      <c r="I54" s="84"/>
      <c r="J54" s="83"/>
      <c r="K54" s="84"/>
      <c r="L54" s="84"/>
      <c r="M54" s="83"/>
      <c r="N54" s="84"/>
      <c r="O54" s="84"/>
      <c r="P54" s="83"/>
      <c r="Q54" s="84"/>
      <c r="R54" s="84"/>
      <c r="S54" s="83"/>
      <c r="T54" s="84"/>
      <c r="U54" s="84"/>
      <c r="V54" s="83"/>
      <c r="W54" s="84"/>
      <c r="X54" s="84"/>
      <c r="Y54" s="83"/>
      <c r="Z54" s="84"/>
      <c r="AA54" s="84"/>
      <c r="AB54" s="83"/>
      <c r="AC54" s="84"/>
      <c r="AD54" s="85"/>
      <c r="AE54" s="86">
        <v>15</v>
      </c>
      <c r="AF54" s="91"/>
    </row>
    <row r="55" spans="1:32">
      <c r="A55" s="198" t="s">
        <v>67</v>
      </c>
      <c r="B55" s="151"/>
      <c r="C55" s="561"/>
      <c r="D55" s="562"/>
      <c r="E55" s="562"/>
      <c r="F55" s="378"/>
      <c r="G55" s="188"/>
      <c r="H55" s="84"/>
      <c r="I55" s="84"/>
      <c r="J55" s="83"/>
      <c r="K55" s="84"/>
      <c r="L55" s="84"/>
      <c r="M55" s="83"/>
      <c r="N55" s="84"/>
      <c r="O55" s="84"/>
      <c r="P55" s="83"/>
      <c r="Q55" s="84"/>
      <c r="R55" s="84"/>
      <c r="S55" s="83"/>
      <c r="T55" s="84"/>
      <c r="U55" s="84"/>
      <c r="V55" s="83"/>
      <c r="W55" s="84"/>
      <c r="X55" s="84"/>
      <c r="Y55" s="83"/>
      <c r="Z55" s="84"/>
      <c r="AA55" s="84"/>
      <c r="AB55" s="83"/>
      <c r="AC55" s="84"/>
      <c r="AD55" s="85"/>
      <c r="AE55" s="86">
        <v>15</v>
      </c>
      <c r="AF55" s="91"/>
    </row>
    <row r="56" spans="1:32" ht="27" customHeight="1">
      <c r="A56" s="195" t="s">
        <v>49</v>
      </c>
      <c r="B56" s="151"/>
      <c r="C56" s="562"/>
      <c r="D56" s="562"/>
      <c r="E56" s="562"/>
      <c r="F56" s="193"/>
      <c r="G56" s="188"/>
      <c r="H56" s="84"/>
      <c r="I56" s="84"/>
      <c r="J56" s="83"/>
      <c r="K56" s="84"/>
      <c r="L56" s="84"/>
      <c r="M56" s="83"/>
      <c r="N56" s="84"/>
      <c r="O56" s="84"/>
      <c r="P56" s="83"/>
      <c r="Q56" s="84"/>
      <c r="R56" s="84"/>
      <c r="S56" s="83"/>
      <c r="T56" s="84"/>
      <c r="U56" s="84"/>
      <c r="V56" s="83"/>
      <c r="W56" s="84"/>
      <c r="X56" s="84"/>
      <c r="Y56" s="83"/>
      <c r="Z56" s="84"/>
      <c r="AA56" s="84"/>
      <c r="AB56" s="83"/>
      <c r="AC56" s="84"/>
      <c r="AD56" s="85"/>
      <c r="AE56" s="86">
        <v>15</v>
      </c>
      <c r="AF56" s="91"/>
    </row>
    <row r="57" spans="1:32">
      <c r="A57" s="196" t="s">
        <v>50</v>
      </c>
      <c r="B57" s="151"/>
      <c r="C57" s="562"/>
      <c r="D57" s="562"/>
      <c r="E57" s="562"/>
      <c r="F57" s="193"/>
      <c r="G57" s="188"/>
      <c r="H57" s="84"/>
      <c r="I57" s="84"/>
      <c r="J57" s="83"/>
      <c r="K57" s="84"/>
      <c r="L57" s="84"/>
      <c r="M57" s="83"/>
      <c r="N57" s="84"/>
      <c r="O57" s="84"/>
      <c r="P57" s="83"/>
      <c r="Q57" s="84"/>
      <c r="R57" s="84"/>
      <c r="S57" s="83"/>
      <c r="T57" s="84"/>
      <c r="U57" s="84"/>
      <c r="V57" s="83"/>
      <c r="W57" s="84"/>
      <c r="X57" s="84"/>
      <c r="Y57" s="83"/>
      <c r="Z57" s="84"/>
      <c r="AA57" s="84"/>
      <c r="AB57" s="83"/>
      <c r="AC57" s="84"/>
      <c r="AD57" s="85"/>
      <c r="AE57" s="86">
        <v>15</v>
      </c>
      <c r="AF57" s="91"/>
    </row>
    <row r="58" spans="1:32">
      <c r="A58" s="196" t="s">
        <v>51</v>
      </c>
      <c r="B58" s="151"/>
      <c r="C58" s="562"/>
      <c r="D58" s="562"/>
      <c r="E58" s="562"/>
      <c r="F58" s="193"/>
      <c r="G58" s="188"/>
      <c r="H58" s="84"/>
      <c r="I58" s="84"/>
      <c r="J58" s="83"/>
      <c r="K58" s="84"/>
      <c r="L58" s="84"/>
      <c r="M58" s="83"/>
      <c r="N58" s="84"/>
      <c r="O58" s="84"/>
      <c r="P58" s="83"/>
      <c r="Q58" s="84"/>
      <c r="R58" s="84"/>
      <c r="S58" s="83"/>
      <c r="T58" s="84"/>
      <c r="U58" s="84"/>
      <c r="V58" s="83"/>
      <c r="W58" s="84"/>
      <c r="X58" s="84"/>
      <c r="Y58" s="83"/>
      <c r="Z58" s="84"/>
      <c r="AA58" s="84"/>
      <c r="AB58" s="83"/>
      <c r="AC58" s="84"/>
      <c r="AD58" s="85"/>
      <c r="AE58" s="86">
        <v>15</v>
      </c>
      <c r="AF58" s="91"/>
    </row>
    <row r="59" spans="1:32">
      <c r="A59" s="196" t="s">
        <v>52</v>
      </c>
      <c r="B59" s="151"/>
      <c r="C59" s="562"/>
      <c r="D59" s="562"/>
      <c r="E59" s="562"/>
      <c r="F59" s="193"/>
      <c r="G59" s="188"/>
      <c r="H59" s="84"/>
      <c r="I59" s="84"/>
      <c r="J59" s="83"/>
      <c r="K59" s="84"/>
      <c r="L59" s="84"/>
      <c r="M59" s="83"/>
      <c r="N59" s="84"/>
      <c r="O59" s="84"/>
      <c r="P59" s="83"/>
      <c r="Q59" s="84"/>
      <c r="R59" s="84"/>
      <c r="S59" s="83"/>
      <c r="T59" s="84"/>
      <c r="U59" s="84"/>
      <c r="V59" s="83"/>
      <c r="W59" s="84"/>
      <c r="X59" s="84"/>
      <c r="Y59" s="83"/>
      <c r="Z59" s="84"/>
      <c r="AA59" s="84"/>
      <c r="AB59" s="83"/>
      <c r="AC59" s="84"/>
      <c r="AD59" s="85"/>
      <c r="AE59" s="86">
        <v>15</v>
      </c>
      <c r="AF59" s="91"/>
    </row>
    <row r="60" spans="1:32">
      <c r="A60" s="196" t="s">
        <v>53</v>
      </c>
      <c r="B60" s="151"/>
      <c r="C60" s="562"/>
      <c r="D60" s="562"/>
      <c r="E60" s="562"/>
      <c r="F60" s="193"/>
      <c r="G60" s="188"/>
      <c r="H60" s="84"/>
      <c r="I60" s="84"/>
      <c r="J60" s="83"/>
      <c r="K60" s="84"/>
      <c r="L60" s="84"/>
      <c r="M60" s="83"/>
      <c r="N60" s="84"/>
      <c r="O60" s="84"/>
      <c r="P60" s="83"/>
      <c r="Q60" s="84"/>
      <c r="R60" s="84"/>
      <c r="S60" s="83"/>
      <c r="T60" s="84"/>
      <c r="U60" s="84"/>
      <c r="V60" s="83"/>
      <c r="W60" s="84"/>
      <c r="X60" s="84"/>
      <c r="Y60" s="83"/>
      <c r="Z60" s="84"/>
      <c r="AA60" s="84"/>
      <c r="AB60" s="83"/>
      <c r="AC60" s="84"/>
      <c r="AD60" s="85"/>
      <c r="AE60" s="86">
        <v>15</v>
      </c>
      <c r="AF60" s="91"/>
    </row>
    <row r="61" spans="1:32">
      <c r="A61" s="196" t="s">
        <v>54</v>
      </c>
      <c r="B61" s="151"/>
      <c r="C61" s="562"/>
      <c r="D61" s="562"/>
      <c r="E61" s="562"/>
      <c r="F61" s="193"/>
      <c r="G61" s="188"/>
      <c r="H61" s="84"/>
      <c r="I61" s="84"/>
      <c r="J61" s="83"/>
      <c r="K61" s="84"/>
      <c r="L61" s="84"/>
      <c r="M61" s="83"/>
      <c r="N61" s="84"/>
      <c r="O61" s="84"/>
      <c r="P61" s="83"/>
      <c r="Q61" s="84"/>
      <c r="R61" s="84"/>
      <c r="S61" s="83"/>
      <c r="T61" s="84"/>
      <c r="U61" s="84"/>
      <c r="V61" s="83"/>
      <c r="W61" s="84"/>
      <c r="X61" s="84"/>
      <c r="Y61" s="83"/>
      <c r="Z61" s="84"/>
      <c r="AA61" s="84"/>
      <c r="AB61" s="83"/>
      <c r="AC61" s="84"/>
      <c r="AD61" s="85"/>
      <c r="AE61" s="86">
        <v>15</v>
      </c>
      <c r="AF61" s="91"/>
    </row>
    <row r="62" spans="1:32">
      <c r="A62" s="196" t="s">
        <v>74</v>
      </c>
      <c r="B62" s="151"/>
      <c r="C62" s="562"/>
      <c r="D62" s="562"/>
      <c r="E62" s="562"/>
      <c r="F62" s="193"/>
      <c r="G62" s="188"/>
      <c r="H62" s="84"/>
      <c r="I62" s="84"/>
      <c r="J62" s="83"/>
      <c r="K62" s="84"/>
      <c r="L62" s="84"/>
      <c r="M62" s="83"/>
      <c r="N62" s="84"/>
      <c r="O62" s="84"/>
      <c r="P62" s="83"/>
      <c r="Q62" s="84"/>
      <c r="R62" s="84"/>
      <c r="S62" s="83"/>
      <c r="T62" s="84"/>
      <c r="U62" s="84"/>
      <c r="V62" s="83"/>
      <c r="W62" s="84"/>
      <c r="X62" s="84"/>
      <c r="Y62" s="83"/>
      <c r="Z62" s="84"/>
      <c r="AA62" s="84"/>
      <c r="AB62" s="83"/>
      <c r="AC62" s="84"/>
      <c r="AD62" s="85"/>
      <c r="AE62" s="86">
        <v>15</v>
      </c>
      <c r="AF62" s="91"/>
    </row>
    <row r="63" spans="1:32">
      <c r="A63" s="196" t="s">
        <v>56</v>
      </c>
      <c r="B63" s="151"/>
      <c r="C63" s="562"/>
      <c r="D63" s="562"/>
      <c r="E63" s="562"/>
      <c r="F63" s="193"/>
      <c r="G63" s="188"/>
      <c r="H63" s="84"/>
      <c r="I63" s="84"/>
      <c r="J63" s="83"/>
      <c r="K63" s="84"/>
      <c r="L63" s="84"/>
      <c r="M63" s="83"/>
      <c r="N63" s="84"/>
      <c r="O63" s="84"/>
      <c r="P63" s="83"/>
      <c r="Q63" s="84"/>
      <c r="R63" s="84"/>
      <c r="S63" s="83"/>
      <c r="T63" s="84"/>
      <c r="U63" s="84"/>
      <c r="V63" s="83"/>
      <c r="W63" s="84"/>
      <c r="X63" s="84"/>
      <c r="Y63" s="83"/>
      <c r="Z63" s="84"/>
      <c r="AA63" s="84"/>
      <c r="AB63" s="83"/>
      <c r="AC63" s="84"/>
      <c r="AD63" s="85"/>
      <c r="AE63" s="86">
        <v>15</v>
      </c>
      <c r="AF63" s="91"/>
    </row>
    <row r="64" spans="1:32">
      <c r="A64" s="196" t="s">
        <v>75</v>
      </c>
      <c r="B64" s="151"/>
      <c r="C64" s="562"/>
      <c r="D64" s="562"/>
      <c r="E64" s="562"/>
      <c r="F64" s="350"/>
      <c r="G64" s="188"/>
      <c r="H64" s="84"/>
      <c r="I64" s="84"/>
      <c r="J64" s="83"/>
      <c r="K64" s="84"/>
      <c r="L64" s="84"/>
      <c r="M64" s="83"/>
      <c r="N64" s="84"/>
      <c r="O64" s="84"/>
      <c r="P64" s="83"/>
      <c r="Q64" s="84"/>
      <c r="R64" s="84"/>
      <c r="S64" s="83"/>
      <c r="T64" s="84"/>
      <c r="U64" s="84"/>
      <c r="V64" s="83"/>
      <c r="W64" s="84"/>
      <c r="X64" s="84"/>
      <c r="Y64" s="83"/>
      <c r="Z64" s="84"/>
      <c r="AA64" s="84"/>
      <c r="AB64" s="83"/>
      <c r="AC64" s="84"/>
      <c r="AD64" s="85"/>
      <c r="AE64" s="86">
        <v>15</v>
      </c>
      <c r="AF64" s="91"/>
    </row>
    <row r="65" spans="1:32">
      <c r="A65" s="365" t="s">
        <v>129</v>
      </c>
      <c r="B65" s="151"/>
      <c r="C65" s="562"/>
      <c r="D65" s="562"/>
      <c r="E65" s="562"/>
      <c r="F65" s="350"/>
      <c r="G65" s="188"/>
      <c r="H65" s="84"/>
      <c r="I65" s="84"/>
      <c r="J65" s="83"/>
      <c r="K65" s="84"/>
      <c r="L65" s="84"/>
      <c r="M65" s="83"/>
      <c r="N65" s="84"/>
      <c r="O65" s="84"/>
      <c r="P65" s="83"/>
      <c r="Q65" s="84"/>
      <c r="R65" s="84"/>
      <c r="S65" s="83"/>
      <c r="T65" s="84"/>
      <c r="U65" s="84"/>
      <c r="V65" s="83"/>
      <c r="W65" s="84"/>
      <c r="X65" s="84"/>
      <c r="Y65" s="83"/>
      <c r="Z65" s="84"/>
      <c r="AA65" s="84"/>
      <c r="AB65" s="83"/>
      <c r="AC65" s="84"/>
      <c r="AD65" s="85"/>
      <c r="AE65" s="86"/>
      <c r="AF65" s="91"/>
    </row>
    <row r="66" spans="1:32">
      <c r="A66" s="365" t="s">
        <v>130</v>
      </c>
      <c r="B66" s="151"/>
      <c r="C66" s="562"/>
      <c r="D66" s="562"/>
      <c r="E66" s="562"/>
      <c r="F66" s="350"/>
      <c r="G66" s="188"/>
      <c r="H66" s="84"/>
      <c r="I66" s="84"/>
      <c r="J66" s="83"/>
      <c r="K66" s="84"/>
      <c r="L66" s="84"/>
      <c r="M66" s="83"/>
      <c r="N66" s="84"/>
      <c r="O66" s="84"/>
      <c r="P66" s="83"/>
      <c r="Q66" s="84"/>
      <c r="R66" s="84"/>
      <c r="S66" s="83"/>
      <c r="T66" s="84"/>
      <c r="U66" s="84"/>
      <c r="V66" s="83"/>
      <c r="W66" s="84"/>
      <c r="X66" s="84"/>
      <c r="Y66" s="83"/>
      <c r="Z66" s="84"/>
      <c r="AA66" s="84"/>
      <c r="AB66" s="83"/>
      <c r="AC66" s="84"/>
      <c r="AD66" s="85"/>
      <c r="AE66" s="86"/>
      <c r="AF66" s="91"/>
    </row>
    <row r="67" spans="1:32">
      <c r="A67" s="365" t="s">
        <v>131</v>
      </c>
      <c r="B67" s="151"/>
      <c r="C67" s="562"/>
      <c r="D67" s="562"/>
      <c r="E67" s="562"/>
      <c r="F67" s="350"/>
      <c r="G67" s="188"/>
      <c r="H67" s="84"/>
      <c r="I67" s="84"/>
      <c r="J67" s="83"/>
      <c r="K67" s="84"/>
      <c r="L67" s="84"/>
      <c r="M67" s="83"/>
      <c r="N67" s="84"/>
      <c r="O67" s="84"/>
      <c r="P67" s="83"/>
      <c r="Q67" s="84"/>
      <c r="R67" s="84"/>
      <c r="S67" s="83"/>
      <c r="T67" s="84"/>
      <c r="U67" s="84"/>
      <c r="V67" s="83"/>
      <c r="W67" s="84"/>
      <c r="X67" s="84"/>
      <c r="Y67" s="83"/>
      <c r="Z67" s="84"/>
      <c r="AA67" s="84"/>
      <c r="AB67" s="83"/>
      <c r="AC67" s="84"/>
      <c r="AD67" s="85"/>
      <c r="AE67" s="86"/>
      <c r="AF67" s="91"/>
    </row>
    <row r="68" spans="1:32">
      <c r="A68" s="365" t="s">
        <v>132</v>
      </c>
      <c r="B68" s="151"/>
      <c r="C68" s="562"/>
      <c r="D68" s="562"/>
      <c r="E68" s="562"/>
      <c r="F68" s="350"/>
      <c r="G68" s="188"/>
      <c r="H68" s="84"/>
      <c r="I68" s="84"/>
      <c r="J68" s="83"/>
      <c r="K68" s="84"/>
      <c r="L68" s="84"/>
      <c r="M68" s="83"/>
      <c r="N68" s="84"/>
      <c r="O68" s="84"/>
      <c r="P68" s="83"/>
      <c r="Q68" s="84"/>
      <c r="R68" s="84"/>
      <c r="S68" s="83"/>
      <c r="T68" s="84"/>
      <c r="U68" s="84"/>
      <c r="V68" s="83"/>
      <c r="W68" s="84"/>
      <c r="X68" s="84"/>
      <c r="Y68" s="83"/>
      <c r="Z68" s="84"/>
      <c r="AA68" s="84"/>
      <c r="AB68" s="83"/>
      <c r="AC68" s="84"/>
      <c r="AD68" s="85"/>
      <c r="AE68" s="86"/>
      <c r="AF68" s="91"/>
    </row>
    <row r="69" spans="1:32">
      <c r="A69" s="365" t="s">
        <v>133</v>
      </c>
      <c r="B69" s="151"/>
      <c r="C69" s="562"/>
      <c r="D69" s="562"/>
      <c r="E69" s="562"/>
      <c r="F69" s="350"/>
      <c r="G69" s="188"/>
      <c r="H69" s="84"/>
      <c r="I69" s="84"/>
      <c r="J69" s="83"/>
      <c r="K69" s="84"/>
      <c r="L69" s="84"/>
      <c r="M69" s="83"/>
      <c r="N69" s="84"/>
      <c r="O69" s="84"/>
      <c r="P69" s="83"/>
      <c r="Q69" s="84"/>
      <c r="R69" s="84"/>
      <c r="S69" s="83"/>
      <c r="T69" s="84"/>
      <c r="U69" s="84"/>
      <c r="V69" s="83"/>
      <c r="W69" s="84"/>
      <c r="X69" s="84"/>
      <c r="Y69" s="83"/>
      <c r="Z69" s="84"/>
      <c r="AA69" s="84"/>
      <c r="AB69" s="83"/>
      <c r="AC69" s="84"/>
      <c r="AD69" s="85"/>
      <c r="AE69" s="86"/>
      <c r="AF69" s="91"/>
    </row>
    <row r="70" spans="1:32">
      <c r="A70" s="365" t="s">
        <v>134</v>
      </c>
      <c r="B70" s="151"/>
      <c r="C70" s="562"/>
      <c r="D70" s="562"/>
      <c r="E70" s="562"/>
      <c r="F70" s="350"/>
      <c r="G70" s="188"/>
      <c r="H70" s="84"/>
      <c r="I70" s="84"/>
      <c r="J70" s="83"/>
      <c r="K70" s="84"/>
      <c r="L70" s="84"/>
      <c r="M70" s="83"/>
      <c r="N70" s="84"/>
      <c r="O70" s="84"/>
      <c r="P70" s="83"/>
      <c r="Q70" s="84"/>
      <c r="R70" s="84"/>
      <c r="S70" s="83"/>
      <c r="T70" s="84"/>
      <c r="U70" s="84"/>
      <c r="V70" s="83"/>
      <c r="W70" s="84"/>
      <c r="X70" s="84"/>
      <c r="Y70" s="83"/>
      <c r="Z70" s="84"/>
      <c r="AA70" s="84"/>
      <c r="AB70" s="83"/>
      <c r="AC70" s="84"/>
      <c r="AD70" s="85"/>
      <c r="AE70" s="86"/>
      <c r="AF70" s="91"/>
    </row>
    <row r="71" spans="1:32" ht="15.75" thickBot="1">
      <c r="A71" s="365" t="s">
        <v>135</v>
      </c>
      <c r="B71" s="151"/>
      <c r="C71" s="562"/>
      <c r="D71" s="562"/>
      <c r="E71" s="562"/>
      <c r="F71" s="350"/>
      <c r="G71" s="188"/>
      <c r="H71" s="84"/>
      <c r="I71" s="84"/>
      <c r="J71" s="83"/>
      <c r="K71" s="84"/>
      <c r="L71" s="84"/>
      <c r="M71" s="83"/>
      <c r="N71" s="84"/>
      <c r="O71" s="84"/>
      <c r="P71" s="83"/>
      <c r="Q71" s="84"/>
      <c r="R71" s="84"/>
      <c r="S71" s="83"/>
      <c r="T71" s="84"/>
      <c r="U71" s="84"/>
      <c r="V71" s="83"/>
      <c r="W71" s="84"/>
      <c r="X71" s="84"/>
      <c r="Y71" s="83"/>
      <c r="Z71" s="84"/>
      <c r="AA71" s="84"/>
      <c r="AB71" s="83"/>
      <c r="AC71" s="84"/>
      <c r="AD71" s="85"/>
      <c r="AE71" s="373"/>
      <c r="AF71" s="98"/>
    </row>
    <row r="72" spans="1:32" ht="15.75" thickBot="1">
      <c r="A72" s="163" t="s">
        <v>58</v>
      </c>
      <c r="B72" s="53"/>
      <c r="C72" s="53"/>
      <c r="D72" s="53"/>
      <c r="E72" s="53"/>
      <c r="F72" s="53"/>
      <c r="G72" s="101"/>
      <c r="H72" s="102"/>
      <c r="I72" s="102"/>
      <c r="J72" s="101"/>
      <c r="K72" s="102"/>
      <c r="L72" s="84"/>
      <c r="M72" s="101"/>
      <c r="N72" s="102"/>
      <c r="O72" s="102"/>
      <c r="P72" s="101"/>
      <c r="Q72" s="102"/>
      <c r="R72" s="102"/>
      <c r="S72" s="103">
        <v>3</v>
      </c>
      <c r="T72" s="104"/>
      <c r="U72" s="104"/>
      <c r="V72" s="103">
        <v>7</v>
      </c>
      <c r="W72" s="102"/>
      <c r="X72" s="102"/>
      <c r="Y72" s="101"/>
      <c r="Z72" s="102"/>
      <c r="AA72" s="102"/>
      <c r="AB72" s="101"/>
      <c r="AC72" s="102"/>
      <c r="AD72" s="105"/>
      <c r="AE72" s="374"/>
      <c r="AF72" s="375">
        <f t="shared" ref="AF72:AF73" si="6">SUM(G72,J72,M72,P72,S72,V72,Y72,AB72)</f>
        <v>10</v>
      </c>
    </row>
    <row r="73" spans="1:32" ht="15.75" thickBot="1">
      <c r="A73" s="164" t="s">
        <v>59</v>
      </c>
      <c r="B73" s="165"/>
      <c r="C73" s="638"/>
      <c r="D73" s="639"/>
      <c r="E73" s="639"/>
      <c r="F73" s="639"/>
      <c r="G73" s="200"/>
      <c r="H73" s="27"/>
      <c r="I73" s="27"/>
      <c r="J73" s="112"/>
      <c r="K73" s="27"/>
      <c r="L73" s="27"/>
      <c r="M73" s="112"/>
      <c r="N73" s="27"/>
      <c r="O73" s="27"/>
      <c r="P73" s="112"/>
      <c r="Q73" s="27"/>
      <c r="R73" s="27"/>
      <c r="S73" s="112"/>
      <c r="T73" s="27"/>
      <c r="U73" s="27"/>
      <c r="V73" s="112"/>
      <c r="W73" s="27"/>
      <c r="X73" s="27"/>
      <c r="Y73" s="112"/>
      <c r="Z73" s="27"/>
      <c r="AA73" s="27"/>
      <c r="AB73" s="112">
        <v>9</v>
      </c>
      <c r="AC73" s="27"/>
      <c r="AD73" s="113"/>
      <c r="AE73" s="201">
        <f>SUM(G73,J73,M73,P73,S73,V73)*15</f>
        <v>0</v>
      </c>
      <c r="AF73" s="189">
        <f t="shared" si="6"/>
        <v>9</v>
      </c>
    </row>
    <row r="74" spans="1:32" ht="16.5" thickTop="1" thickBot="1">
      <c r="A74" s="635" t="s">
        <v>60</v>
      </c>
      <c r="B74" s="636"/>
      <c r="C74" s="636"/>
      <c r="D74" s="636"/>
      <c r="E74" s="636"/>
      <c r="F74" s="637"/>
      <c r="G74" s="424">
        <f>SUM(G8:G73)</f>
        <v>29</v>
      </c>
      <c r="H74" s="425">
        <f t="shared" ref="H74:AD74" si="7">SUM(H8:H73)</f>
        <v>245.5</v>
      </c>
      <c r="I74" s="425">
        <f t="shared" si="7"/>
        <v>479.5</v>
      </c>
      <c r="J74" s="424">
        <f t="shared" si="7"/>
        <v>31</v>
      </c>
      <c r="K74" s="425">
        <f t="shared" si="7"/>
        <v>295.5</v>
      </c>
      <c r="L74" s="425">
        <f t="shared" si="7"/>
        <v>479.5</v>
      </c>
      <c r="M74" s="424">
        <f t="shared" si="7"/>
        <v>32</v>
      </c>
      <c r="N74" s="425">
        <f t="shared" si="7"/>
        <v>320.5</v>
      </c>
      <c r="O74" s="425">
        <f t="shared" si="7"/>
        <v>479.5</v>
      </c>
      <c r="P74" s="424">
        <f t="shared" si="7"/>
        <v>28</v>
      </c>
      <c r="Q74" s="425">
        <f t="shared" si="7"/>
        <v>253</v>
      </c>
      <c r="R74" s="425">
        <f t="shared" si="7"/>
        <v>397</v>
      </c>
      <c r="S74" s="424">
        <f t="shared" si="7"/>
        <v>30</v>
      </c>
      <c r="T74" s="425">
        <f t="shared" si="7"/>
        <v>208</v>
      </c>
      <c r="U74" s="425">
        <f t="shared" si="7"/>
        <v>477</v>
      </c>
      <c r="V74" s="424">
        <f t="shared" si="7"/>
        <v>30</v>
      </c>
      <c r="W74" s="425">
        <f t="shared" si="7"/>
        <v>178</v>
      </c>
      <c r="X74" s="425">
        <f t="shared" si="7"/>
        <v>397</v>
      </c>
      <c r="Y74" s="424">
        <f t="shared" si="7"/>
        <v>30</v>
      </c>
      <c r="Z74" s="425">
        <f t="shared" si="7"/>
        <v>178</v>
      </c>
      <c r="AA74" s="425">
        <f t="shared" si="7"/>
        <v>372</v>
      </c>
      <c r="AB74" s="424">
        <f t="shared" si="7"/>
        <v>30</v>
      </c>
      <c r="AC74" s="425">
        <f t="shared" si="7"/>
        <v>118</v>
      </c>
      <c r="AD74" s="425">
        <f t="shared" si="7"/>
        <v>282</v>
      </c>
      <c r="AE74" s="114">
        <f>SUM(AE15,AE27,AE34,AE72,AE73)</f>
        <v>5110</v>
      </c>
      <c r="AF74" s="114">
        <f>SUM(AF15,AF27,AF34,AF35,AF72,AF73)</f>
        <v>240</v>
      </c>
    </row>
    <row r="75" spans="1:32" ht="15.75" thickTop="1">
      <c r="M75" s="115"/>
    </row>
  </sheetData>
  <mergeCells count="86">
    <mergeCell ref="C14:E14"/>
    <mergeCell ref="C43:E43"/>
    <mergeCell ref="C71:E71"/>
    <mergeCell ref="C65:E65"/>
    <mergeCell ref="C66:E66"/>
    <mergeCell ref="C67:E67"/>
    <mergeCell ref="C68:E68"/>
    <mergeCell ref="C69:E69"/>
    <mergeCell ref="C61:E61"/>
    <mergeCell ref="C62:E62"/>
    <mergeCell ref="C63:E63"/>
    <mergeCell ref="C64:E64"/>
    <mergeCell ref="C70:E70"/>
    <mergeCell ref="C57:E57"/>
    <mergeCell ref="C55:E55"/>
    <mergeCell ref="C58:E58"/>
    <mergeCell ref="C59:E59"/>
    <mergeCell ref="C60:E60"/>
    <mergeCell ref="C51:E51"/>
    <mergeCell ref="C52:E52"/>
    <mergeCell ref="C53:E53"/>
    <mergeCell ref="C54:E54"/>
    <mergeCell ref="C56:E56"/>
    <mergeCell ref="C39:F39"/>
    <mergeCell ref="C40:F40"/>
    <mergeCell ref="C41:F41"/>
    <mergeCell ref="C37:E37"/>
    <mergeCell ref="C50:E50"/>
    <mergeCell ref="C33:F33"/>
    <mergeCell ref="C34:F34"/>
    <mergeCell ref="C35:E35"/>
    <mergeCell ref="C36:F36"/>
    <mergeCell ref="C38:F38"/>
    <mergeCell ref="C20:F20"/>
    <mergeCell ref="C21:F21"/>
    <mergeCell ref="C22:F22"/>
    <mergeCell ref="A74:F74"/>
    <mergeCell ref="C42:F42"/>
    <mergeCell ref="C44:F44"/>
    <mergeCell ref="C45:F45"/>
    <mergeCell ref="C46:E46"/>
    <mergeCell ref="C73:F73"/>
    <mergeCell ref="C29:F29"/>
    <mergeCell ref="C30:F30"/>
    <mergeCell ref="C47:E47"/>
    <mergeCell ref="C48:E48"/>
    <mergeCell ref="C49:E49"/>
    <mergeCell ref="C31:F31"/>
    <mergeCell ref="C32:F32"/>
    <mergeCell ref="AB5:AD5"/>
    <mergeCell ref="AE5:AE6"/>
    <mergeCell ref="A5:A6"/>
    <mergeCell ref="B5:B6"/>
    <mergeCell ref="M5:O5"/>
    <mergeCell ref="A7:AF7"/>
    <mergeCell ref="C8:F8"/>
    <mergeCell ref="C9:F9"/>
    <mergeCell ref="C27:E27"/>
    <mergeCell ref="C10:F10"/>
    <mergeCell ref="C12:F12"/>
    <mergeCell ref="C13:F13"/>
    <mergeCell ref="C17:E17"/>
    <mergeCell ref="C23:F23"/>
    <mergeCell ref="C24:F24"/>
    <mergeCell ref="A15:E15"/>
    <mergeCell ref="A16:AD16"/>
    <mergeCell ref="C25:F25"/>
    <mergeCell ref="C26:F26"/>
    <mergeCell ref="C18:F18"/>
    <mergeCell ref="C19:F19"/>
    <mergeCell ref="A28:AD28"/>
    <mergeCell ref="A1:AF1"/>
    <mergeCell ref="A2:AF2"/>
    <mergeCell ref="A3:AF3"/>
    <mergeCell ref="A4:F4"/>
    <mergeCell ref="G4:X4"/>
    <mergeCell ref="AE4:AF4"/>
    <mergeCell ref="C11:F11"/>
    <mergeCell ref="P5:R5"/>
    <mergeCell ref="S5:U5"/>
    <mergeCell ref="V5:X5"/>
    <mergeCell ref="Y5:AA5"/>
    <mergeCell ref="C5:F6"/>
    <mergeCell ref="G5:I5"/>
    <mergeCell ref="J5:L5"/>
    <mergeCell ref="AF5:AF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83"/>
  <sheetViews>
    <sheetView zoomScale="80" zoomScaleNormal="80" workbookViewId="0">
      <selection activeCell="A2" sqref="A2:AF2"/>
    </sheetView>
  </sheetViews>
  <sheetFormatPr defaultRowHeight="15"/>
  <cols>
    <col min="1" max="1" width="43.42578125" customWidth="1"/>
    <col min="2" max="2" width="7.5703125" customWidth="1"/>
    <col min="3" max="3" width="6" customWidth="1"/>
    <col min="4" max="4" width="3.85546875" hidden="1" customWidth="1"/>
    <col min="5" max="5" width="8.5703125" customWidth="1"/>
    <col min="6" max="6" width="5.5703125" customWidth="1"/>
    <col min="7" max="7" width="7" customWidth="1"/>
    <col min="8" max="8" width="6.85546875" customWidth="1"/>
    <col min="9" max="9" width="7.5703125" customWidth="1"/>
    <col min="10" max="10" width="8.28515625" customWidth="1"/>
    <col min="11" max="11" width="7.5703125" customWidth="1"/>
    <col min="12" max="12" width="8.140625" customWidth="1"/>
    <col min="13" max="13" width="7.85546875" customWidth="1"/>
    <col min="14" max="15" width="7" customWidth="1"/>
    <col min="16" max="16" width="7.140625" customWidth="1"/>
    <col min="17" max="17" width="7.42578125" customWidth="1"/>
    <col min="18" max="18" width="7.85546875" customWidth="1"/>
    <col min="19" max="19" width="8.140625" customWidth="1"/>
    <col min="20" max="20" width="6.7109375" customWidth="1"/>
    <col min="21" max="21" width="7.5703125" customWidth="1"/>
    <col min="22" max="22" width="8.140625" customWidth="1"/>
    <col min="23" max="23" width="7.5703125" customWidth="1"/>
    <col min="24" max="24" width="7.7109375" customWidth="1"/>
    <col min="25" max="25" width="7.42578125" customWidth="1"/>
    <col min="26" max="26" width="8" customWidth="1"/>
    <col min="27" max="27" width="6.85546875" customWidth="1"/>
    <col min="28" max="28" width="6.42578125" customWidth="1"/>
    <col min="29" max="29" width="7.42578125" customWidth="1"/>
    <col min="30" max="30" width="6.7109375" customWidth="1"/>
    <col min="31" max="31" width="8.28515625" customWidth="1"/>
    <col min="32" max="32" width="9.42578125" customWidth="1"/>
  </cols>
  <sheetData>
    <row r="1" spans="1:32" ht="15.75" thickTop="1">
      <c r="A1" s="480" t="s">
        <v>83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2"/>
    </row>
    <row r="2" spans="1:32" ht="15.75" thickBot="1">
      <c r="A2" s="483" t="s">
        <v>81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5"/>
    </row>
    <row r="3" spans="1:32" ht="15.75" thickBot="1">
      <c r="A3" s="486" t="s">
        <v>140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8"/>
    </row>
    <row r="4" spans="1:32" ht="15.75" thickBot="1">
      <c r="A4" s="489" t="s">
        <v>1</v>
      </c>
      <c r="B4" s="487"/>
      <c r="C4" s="487"/>
      <c r="D4" s="487"/>
      <c r="E4" s="487"/>
      <c r="F4" s="490"/>
      <c r="G4" s="491" t="s">
        <v>2</v>
      </c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202"/>
      <c r="Z4" s="202"/>
      <c r="AA4" s="202"/>
      <c r="AB4" s="202"/>
      <c r="AC4" s="202"/>
      <c r="AD4" s="202"/>
      <c r="AE4" s="491"/>
      <c r="AF4" s="493"/>
    </row>
    <row r="5" spans="1:32" ht="15.75" thickBot="1">
      <c r="A5" s="512" t="s">
        <v>3</v>
      </c>
      <c r="B5" s="514" t="s">
        <v>4</v>
      </c>
      <c r="C5" s="498" t="s">
        <v>5</v>
      </c>
      <c r="D5" s="492"/>
      <c r="E5" s="492"/>
      <c r="F5" s="497"/>
      <c r="G5" s="491" t="s">
        <v>84</v>
      </c>
      <c r="H5" s="492"/>
      <c r="I5" s="497"/>
      <c r="J5" s="491" t="s">
        <v>85</v>
      </c>
      <c r="K5" s="492"/>
      <c r="L5" s="497"/>
      <c r="M5" s="491" t="s">
        <v>86</v>
      </c>
      <c r="N5" s="492"/>
      <c r="O5" s="497"/>
      <c r="P5" s="491" t="s">
        <v>87</v>
      </c>
      <c r="Q5" s="492"/>
      <c r="R5" s="497"/>
      <c r="S5" s="491" t="s">
        <v>88</v>
      </c>
      <c r="T5" s="492"/>
      <c r="U5" s="497"/>
      <c r="V5" s="491" t="s">
        <v>89</v>
      </c>
      <c r="W5" s="492"/>
      <c r="X5" s="497"/>
      <c r="Y5" s="491">
        <v>7</v>
      </c>
      <c r="Z5" s="492"/>
      <c r="AA5" s="497"/>
      <c r="AB5" s="491">
        <v>8</v>
      </c>
      <c r="AC5" s="492"/>
      <c r="AD5" s="497"/>
      <c r="AE5" s="510" t="s">
        <v>12</v>
      </c>
      <c r="AF5" s="502" t="s">
        <v>13</v>
      </c>
    </row>
    <row r="6" spans="1:32" ht="15.75" thickBot="1">
      <c r="A6" s="513"/>
      <c r="B6" s="515"/>
      <c r="C6" s="499"/>
      <c r="D6" s="500"/>
      <c r="E6" s="500"/>
      <c r="F6" s="501"/>
      <c r="G6" s="203" t="s">
        <v>14</v>
      </c>
      <c r="H6" s="204" t="s">
        <v>15</v>
      </c>
      <c r="I6" s="202" t="s">
        <v>16</v>
      </c>
      <c r="J6" s="203" t="s">
        <v>14</v>
      </c>
      <c r="K6" s="204" t="s">
        <v>15</v>
      </c>
      <c r="L6" s="202" t="s">
        <v>16</v>
      </c>
      <c r="M6" s="203" t="s">
        <v>14</v>
      </c>
      <c r="N6" s="204" t="s">
        <v>15</v>
      </c>
      <c r="O6" s="202" t="s">
        <v>16</v>
      </c>
      <c r="P6" s="203" t="s">
        <v>14</v>
      </c>
      <c r="Q6" s="204" t="s">
        <v>15</v>
      </c>
      <c r="R6" s="202" t="s">
        <v>16</v>
      </c>
      <c r="S6" s="203" t="s">
        <v>14</v>
      </c>
      <c r="T6" s="204" t="s">
        <v>15</v>
      </c>
      <c r="U6" s="202" t="s">
        <v>16</v>
      </c>
      <c r="V6" s="203" t="s">
        <v>14</v>
      </c>
      <c r="W6" s="204" t="s">
        <v>15</v>
      </c>
      <c r="X6" s="202" t="s">
        <v>16</v>
      </c>
      <c r="Y6" s="205" t="s">
        <v>14</v>
      </c>
      <c r="Z6" s="206" t="s">
        <v>15</v>
      </c>
      <c r="AA6" s="207" t="s">
        <v>16</v>
      </c>
      <c r="AB6" s="205" t="s">
        <v>14</v>
      </c>
      <c r="AC6" s="206" t="s">
        <v>15</v>
      </c>
      <c r="AD6" s="207" t="s">
        <v>16</v>
      </c>
      <c r="AE6" s="511"/>
      <c r="AF6" s="503"/>
    </row>
    <row r="7" spans="1:32" ht="16.5" thickTop="1" thickBot="1">
      <c r="A7" s="504" t="s">
        <v>17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6"/>
    </row>
    <row r="8" spans="1:32" ht="19.5" customHeight="1" thickBot="1">
      <c r="A8" s="427" t="s">
        <v>90</v>
      </c>
      <c r="B8" s="209"/>
      <c r="C8" s="507"/>
      <c r="D8" s="508"/>
      <c r="E8" s="508"/>
      <c r="F8" s="509"/>
      <c r="G8" s="210">
        <v>6</v>
      </c>
      <c r="H8" s="211">
        <v>30</v>
      </c>
      <c r="I8" s="212">
        <v>120</v>
      </c>
      <c r="J8" s="210">
        <v>6</v>
      </c>
      <c r="K8" s="211">
        <v>30</v>
      </c>
      <c r="L8" s="211">
        <v>120</v>
      </c>
      <c r="M8" s="210">
        <v>7</v>
      </c>
      <c r="N8" s="211">
        <v>30</v>
      </c>
      <c r="O8" s="212">
        <v>145</v>
      </c>
      <c r="P8" s="210">
        <v>7</v>
      </c>
      <c r="Q8" s="211">
        <v>30</v>
      </c>
      <c r="R8" s="213">
        <v>145</v>
      </c>
      <c r="S8" s="210">
        <v>8</v>
      </c>
      <c r="T8" s="245">
        <v>30</v>
      </c>
      <c r="U8" s="308">
        <v>170</v>
      </c>
      <c r="V8" s="210">
        <v>8</v>
      </c>
      <c r="W8" s="211">
        <v>30</v>
      </c>
      <c r="X8" s="355">
        <v>170</v>
      </c>
      <c r="Y8" s="215">
        <v>9</v>
      </c>
      <c r="Z8" s="211">
        <v>45</v>
      </c>
      <c r="AA8" s="245">
        <v>180</v>
      </c>
      <c r="AB8" s="216">
        <v>9</v>
      </c>
      <c r="AC8" s="211">
        <v>45</v>
      </c>
      <c r="AD8" s="356">
        <v>180</v>
      </c>
      <c r="AE8" s="218">
        <f>SUM(H8,I8,K8,L8,N8,O8,Q8,R8,T8,U8,W8,X8,Z8,AA8,AC8,AD8)</f>
        <v>1500</v>
      </c>
      <c r="AF8" s="218">
        <f t="shared" ref="AF8:AF14" si="0">SUM(G8,J8,M8,P8,S8,V8,Y8,AB8)</f>
        <v>60</v>
      </c>
    </row>
    <row r="9" spans="1:32" ht="15.75" thickBot="1">
      <c r="A9" s="428" t="s">
        <v>91</v>
      </c>
      <c r="B9" s="219"/>
      <c r="C9" s="494"/>
      <c r="D9" s="495"/>
      <c r="E9" s="495"/>
      <c r="F9" s="496"/>
      <c r="G9" s="220">
        <v>8</v>
      </c>
      <c r="H9" s="211">
        <v>135</v>
      </c>
      <c r="I9" s="346">
        <v>65</v>
      </c>
      <c r="J9" s="220">
        <v>8</v>
      </c>
      <c r="K9" s="222">
        <v>135</v>
      </c>
      <c r="L9" s="222">
        <v>65</v>
      </c>
      <c r="M9" s="220">
        <v>8</v>
      </c>
      <c r="N9" s="222">
        <v>135</v>
      </c>
      <c r="O9" s="346">
        <v>65</v>
      </c>
      <c r="P9" s="220">
        <v>8</v>
      </c>
      <c r="Q9" s="222">
        <v>135</v>
      </c>
      <c r="R9" s="223">
        <v>65</v>
      </c>
      <c r="S9" s="220">
        <v>8</v>
      </c>
      <c r="T9" s="222">
        <v>135</v>
      </c>
      <c r="U9" s="346">
        <v>65</v>
      </c>
      <c r="V9" s="220">
        <v>8</v>
      </c>
      <c r="W9" s="222">
        <v>135</v>
      </c>
      <c r="X9" s="222">
        <v>65</v>
      </c>
      <c r="Y9" s="224">
        <v>8</v>
      </c>
      <c r="Z9" s="222">
        <v>135</v>
      </c>
      <c r="AA9" s="222">
        <v>65</v>
      </c>
      <c r="AB9" s="224">
        <v>8</v>
      </c>
      <c r="AC9" s="222">
        <v>135</v>
      </c>
      <c r="AD9" s="345">
        <v>65</v>
      </c>
      <c r="AE9" s="218">
        <f t="shared" ref="AE9:AE13" si="1">SUM(H9,I9,K9,L9,N9,O9,Q9,R9,T9,U9,W9,X9,Z9,AA9,AC9,AD9)</f>
        <v>1600</v>
      </c>
      <c r="AF9" s="226">
        <f t="shared" si="0"/>
        <v>64</v>
      </c>
    </row>
    <row r="10" spans="1:32" ht="15.75" thickBot="1">
      <c r="A10" s="294" t="s">
        <v>92</v>
      </c>
      <c r="B10" s="219"/>
      <c r="C10" s="494"/>
      <c r="D10" s="495"/>
      <c r="E10" s="495"/>
      <c r="F10" s="496"/>
      <c r="G10" s="220">
        <v>1.5</v>
      </c>
      <c r="H10" s="211">
        <v>15</v>
      </c>
      <c r="I10" s="346">
        <v>22.5</v>
      </c>
      <c r="J10" s="220">
        <v>1.5</v>
      </c>
      <c r="K10" s="222">
        <v>15</v>
      </c>
      <c r="L10" s="222">
        <v>22.5</v>
      </c>
      <c r="M10" s="220"/>
      <c r="N10" s="222"/>
      <c r="O10" s="346"/>
      <c r="P10" s="220"/>
      <c r="Q10" s="222"/>
      <c r="R10" s="223"/>
      <c r="S10" s="220"/>
      <c r="T10" s="222"/>
      <c r="U10" s="346"/>
      <c r="V10" s="220"/>
      <c r="W10" s="222"/>
      <c r="X10" s="222"/>
      <c r="Y10" s="224"/>
      <c r="Z10" s="222"/>
      <c r="AA10" s="222"/>
      <c r="AB10" s="224"/>
      <c r="AC10" s="222"/>
      <c r="AD10" s="345"/>
      <c r="AE10" s="218">
        <f t="shared" si="1"/>
        <v>75</v>
      </c>
      <c r="AF10" s="226">
        <f t="shared" si="0"/>
        <v>3</v>
      </c>
    </row>
    <row r="11" spans="1:32" ht="21" customHeight="1" thickBot="1">
      <c r="A11" s="426" t="s">
        <v>93</v>
      </c>
      <c r="B11" s="219"/>
      <c r="C11" s="494"/>
      <c r="D11" s="495"/>
      <c r="E11" s="495"/>
      <c r="F11" s="496"/>
      <c r="G11" s="220">
        <v>1.5</v>
      </c>
      <c r="H11" s="211">
        <v>15</v>
      </c>
      <c r="I11" s="346">
        <v>22.5</v>
      </c>
      <c r="J11" s="220">
        <v>1.5</v>
      </c>
      <c r="K11" s="222">
        <v>15</v>
      </c>
      <c r="L11" s="222">
        <v>22.5</v>
      </c>
      <c r="M11" s="220"/>
      <c r="N11" s="222"/>
      <c r="O11" s="346"/>
      <c r="P11" s="220"/>
      <c r="Q11" s="222"/>
      <c r="R11" s="223"/>
      <c r="S11" s="220"/>
      <c r="T11" s="222"/>
      <c r="U11" s="346"/>
      <c r="V11" s="220"/>
      <c r="W11" s="222"/>
      <c r="X11" s="222"/>
      <c r="Y11" s="224"/>
      <c r="Z11" s="222"/>
      <c r="AA11" s="222"/>
      <c r="AB11" s="224"/>
      <c r="AC11" s="222"/>
      <c r="AD11" s="345"/>
      <c r="AE11" s="218">
        <f>SUM(H11,I11,K11,L11,N11,O11,Q11,R11,T11,U11,W11,X11,Z11,AA11,AC11,AD11)</f>
        <v>75</v>
      </c>
      <c r="AF11" s="226">
        <f>SUM(G11,J11,M11,P11,S11,V11,Y11,AB11)</f>
        <v>3</v>
      </c>
    </row>
    <row r="12" spans="1:32" ht="15.75" thickBot="1">
      <c r="A12" s="294" t="s">
        <v>94</v>
      </c>
      <c r="B12" s="219"/>
      <c r="C12" s="494"/>
      <c r="D12" s="495"/>
      <c r="E12" s="495"/>
      <c r="F12" s="496"/>
      <c r="G12" s="220">
        <v>1</v>
      </c>
      <c r="H12" s="211">
        <v>15</v>
      </c>
      <c r="I12" s="346">
        <v>10</v>
      </c>
      <c r="J12" s="220">
        <v>1</v>
      </c>
      <c r="K12" s="222">
        <v>15</v>
      </c>
      <c r="L12" s="222">
        <v>10</v>
      </c>
      <c r="M12" s="220">
        <v>1</v>
      </c>
      <c r="N12" s="222">
        <v>15</v>
      </c>
      <c r="O12" s="346">
        <v>10</v>
      </c>
      <c r="P12" s="220">
        <v>1</v>
      </c>
      <c r="Q12" s="222">
        <v>15</v>
      </c>
      <c r="R12" s="223">
        <v>10</v>
      </c>
      <c r="S12" s="220">
        <v>1</v>
      </c>
      <c r="T12" s="222">
        <v>15</v>
      </c>
      <c r="U12" s="346">
        <v>10</v>
      </c>
      <c r="V12" s="220">
        <v>1</v>
      </c>
      <c r="W12" s="222">
        <v>15</v>
      </c>
      <c r="X12" s="222">
        <v>10</v>
      </c>
      <c r="Y12" s="224">
        <v>2</v>
      </c>
      <c r="Z12" s="222">
        <v>15</v>
      </c>
      <c r="AA12" s="248">
        <v>35</v>
      </c>
      <c r="AB12" s="224"/>
      <c r="AC12" s="222"/>
      <c r="AD12" s="345"/>
      <c r="AE12" s="218">
        <f t="shared" si="1"/>
        <v>200</v>
      </c>
      <c r="AF12" s="226">
        <f>SUM(G12,J12,M12,P12,S12,V12,Y12,AB12)</f>
        <v>8</v>
      </c>
    </row>
    <row r="13" spans="1:32" ht="15.75" thickBot="1">
      <c r="A13" s="313" t="s">
        <v>0</v>
      </c>
      <c r="B13" s="312"/>
      <c r="C13" s="494"/>
      <c r="D13" s="495"/>
      <c r="E13" s="495"/>
      <c r="F13" s="496"/>
      <c r="G13" s="228">
        <v>1</v>
      </c>
      <c r="H13" s="211">
        <v>15</v>
      </c>
      <c r="I13" s="229">
        <v>10</v>
      </c>
      <c r="J13" s="228">
        <v>1</v>
      </c>
      <c r="K13" s="230">
        <v>15</v>
      </c>
      <c r="L13" s="230">
        <v>10</v>
      </c>
      <c r="M13" s="228"/>
      <c r="N13" s="230"/>
      <c r="O13" s="229"/>
      <c r="P13" s="228"/>
      <c r="Q13" s="230"/>
      <c r="R13" s="231"/>
      <c r="S13" s="228"/>
      <c r="T13" s="230"/>
      <c r="U13" s="229"/>
      <c r="V13" s="228"/>
      <c r="W13" s="230"/>
      <c r="X13" s="230"/>
      <c r="Y13" s="224"/>
      <c r="Z13" s="222"/>
      <c r="AA13" s="248"/>
      <c r="AB13" s="224"/>
      <c r="AC13" s="222"/>
      <c r="AD13" s="345"/>
      <c r="AE13" s="218">
        <f t="shared" si="1"/>
        <v>50</v>
      </c>
      <c r="AF13" s="232">
        <f>SUM(G13,J13,M13,P13,S13,V13,Y13,AB13)</f>
        <v>2</v>
      </c>
    </row>
    <row r="14" spans="1:32" ht="15.75" thickBot="1">
      <c r="A14" s="313" t="s">
        <v>95</v>
      </c>
      <c r="B14" s="312"/>
      <c r="C14" s="494"/>
      <c r="D14" s="495"/>
      <c r="E14" s="495"/>
      <c r="F14" s="496"/>
      <c r="G14" s="228"/>
      <c r="H14" s="211"/>
      <c r="I14" s="229"/>
      <c r="J14" s="228"/>
      <c r="K14" s="230"/>
      <c r="L14" s="230"/>
      <c r="M14" s="228"/>
      <c r="N14" s="230"/>
      <c r="O14" s="229"/>
      <c r="P14" s="228"/>
      <c r="Q14" s="230"/>
      <c r="R14" s="231"/>
      <c r="S14" s="228"/>
      <c r="T14" s="230"/>
      <c r="U14" s="229"/>
      <c r="V14" s="228"/>
      <c r="W14" s="233"/>
      <c r="X14" s="233"/>
      <c r="Y14" s="224">
        <v>2</v>
      </c>
      <c r="Z14" s="222">
        <v>15</v>
      </c>
      <c r="AA14" s="248">
        <v>35</v>
      </c>
      <c r="AB14" s="224"/>
      <c r="AC14" s="222"/>
      <c r="AD14" s="345"/>
      <c r="AE14" s="218">
        <f>SUM(H14,I14,K14,L14,N14,O14,Q14,R14,T14,U14,W14,X14,Z14,AA14,AC14,AD14)</f>
        <v>50</v>
      </c>
      <c r="AF14" s="232">
        <f t="shared" si="0"/>
        <v>2</v>
      </c>
    </row>
    <row r="15" spans="1:32" ht="27.75" customHeight="1" thickBot="1">
      <c r="A15" s="475" t="s">
        <v>96</v>
      </c>
      <c r="B15" s="312"/>
      <c r="C15" s="670"/>
      <c r="D15" s="671"/>
      <c r="E15" s="671"/>
      <c r="F15" s="672"/>
      <c r="G15" s="228"/>
      <c r="H15" s="211"/>
      <c r="I15" s="229"/>
      <c r="J15" s="228"/>
      <c r="K15" s="230"/>
      <c r="L15" s="230"/>
      <c r="M15" s="228"/>
      <c r="N15" s="230"/>
      <c r="O15" s="229"/>
      <c r="P15" s="228"/>
      <c r="Q15" s="230"/>
      <c r="R15" s="231"/>
      <c r="S15" s="228"/>
      <c r="T15" s="230"/>
      <c r="U15" s="229"/>
      <c r="V15" s="228"/>
      <c r="W15" s="230"/>
      <c r="X15" s="230"/>
      <c r="Y15" s="228">
        <v>2</v>
      </c>
      <c r="Z15" s="230">
        <v>15</v>
      </c>
      <c r="AA15" s="357">
        <v>35</v>
      </c>
      <c r="AB15" s="224">
        <v>2</v>
      </c>
      <c r="AC15" s="233">
        <v>15</v>
      </c>
      <c r="AD15" s="234">
        <v>35</v>
      </c>
      <c r="AE15" s="218">
        <f>SUM(H15,I15,K15,L15,N15,O15,Q15,R15,T15,U15,W15,X15,Z15,AA15,AC15,AD15)</f>
        <v>100</v>
      </c>
      <c r="AF15" s="232">
        <f>SUM(Y15,AB15)</f>
        <v>4</v>
      </c>
    </row>
    <row r="16" spans="1:32" ht="18.75" customHeight="1" thickBot="1">
      <c r="A16" s="476" t="s">
        <v>22</v>
      </c>
      <c r="B16" s="385"/>
      <c r="C16" s="519"/>
      <c r="D16" s="520"/>
      <c r="E16" s="520"/>
      <c r="F16" s="520"/>
      <c r="G16" s="314">
        <v>1</v>
      </c>
      <c r="H16" s="393">
        <v>7</v>
      </c>
      <c r="I16" s="229">
        <v>18</v>
      </c>
      <c r="J16" s="228">
        <v>1</v>
      </c>
      <c r="K16" s="230">
        <v>7</v>
      </c>
      <c r="L16" s="230">
        <v>18</v>
      </c>
      <c r="M16" s="228">
        <v>1</v>
      </c>
      <c r="N16" s="230">
        <v>7</v>
      </c>
      <c r="O16" s="229">
        <v>18</v>
      </c>
      <c r="P16" s="228">
        <v>1</v>
      </c>
      <c r="Q16" s="230">
        <v>7</v>
      </c>
      <c r="R16" s="231">
        <v>18</v>
      </c>
      <c r="S16" s="228">
        <v>1</v>
      </c>
      <c r="T16" s="230">
        <v>7</v>
      </c>
      <c r="U16" s="229">
        <v>18</v>
      </c>
      <c r="V16" s="228">
        <v>1</v>
      </c>
      <c r="W16" s="233">
        <v>7</v>
      </c>
      <c r="X16" s="233">
        <v>18</v>
      </c>
      <c r="Y16" s="235">
        <v>1</v>
      </c>
      <c r="Z16" s="230">
        <v>7</v>
      </c>
      <c r="AA16" s="230">
        <v>18</v>
      </c>
      <c r="AB16" s="235">
        <v>1</v>
      </c>
      <c r="AC16" s="230">
        <v>7</v>
      </c>
      <c r="AD16" s="236">
        <v>18</v>
      </c>
      <c r="AE16" s="218">
        <f>SUM(H16,I16,K16,L16,N16,O16,Q16,R16,T16,U16,W16,X16,Z16,AA16,AC16,AD16)</f>
        <v>200</v>
      </c>
      <c r="AF16" s="232">
        <f>SUM(G16,J16,M16,P16,S16,V16,Y16,AB16)</f>
        <v>8</v>
      </c>
    </row>
    <row r="17" spans="1:32" ht="16.5" thickBot="1">
      <c r="A17" s="429"/>
      <c r="B17" s="430"/>
      <c r="C17" s="676"/>
      <c r="D17" s="677"/>
      <c r="E17" s="677"/>
      <c r="F17" s="678"/>
      <c r="G17" s="431"/>
      <c r="H17" s="396"/>
      <c r="I17" s="396"/>
      <c r="J17" s="395"/>
      <c r="K17" s="396"/>
      <c r="L17" s="396"/>
      <c r="M17" s="395"/>
      <c r="N17" s="396"/>
      <c r="O17" s="396"/>
      <c r="P17" s="395"/>
      <c r="Q17" s="396"/>
      <c r="R17" s="396"/>
      <c r="S17" s="395"/>
      <c r="T17" s="396"/>
      <c r="U17" s="396"/>
      <c r="V17" s="395"/>
      <c r="W17" s="396"/>
      <c r="X17" s="396"/>
      <c r="Y17" s="395"/>
      <c r="Z17" s="396"/>
      <c r="AA17" s="396"/>
      <c r="AB17" s="395"/>
      <c r="AC17" s="396"/>
      <c r="AD17" s="432"/>
      <c r="AE17" s="237">
        <f>SUM(AE8,AE9,AE10,AE11,AE12,AE13,AE14,AE16)</f>
        <v>3750</v>
      </c>
      <c r="AF17" s="237">
        <f>SUM(AF8,AF9,AF10,AF11,AF12,AF13,AF14,AF15,AF16)</f>
        <v>154</v>
      </c>
    </row>
    <row r="18" spans="1:32" ht="18" customHeight="1" thickBot="1">
      <c r="A18" s="673" t="s">
        <v>125</v>
      </c>
      <c r="B18" s="674"/>
      <c r="C18" s="674"/>
      <c r="D18" s="674"/>
      <c r="E18" s="674"/>
      <c r="F18" s="674"/>
      <c r="G18" s="674"/>
      <c r="H18" s="674"/>
      <c r="I18" s="674"/>
      <c r="J18" s="674"/>
      <c r="K18" s="674"/>
      <c r="L18" s="674"/>
      <c r="M18" s="674"/>
      <c r="N18" s="674"/>
      <c r="O18" s="674"/>
      <c r="P18" s="674"/>
      <c r="Q18" s="674"/>
      <c r="R18" s="674"/>
      <c r="S18" s="674"/>
      <c r="T18" s="674"/>
      <c r="U18" s="674"/>
      <c r="V18" s="674"/>
      <c r="W18" s="674"/>
      <c r="X18" s="674"/>
      <c r="Y18" s="674"/>
      <c r="Z18" s="674"/>
      <c r="AA18" s="674"/>
      <c r="AB18" s="674"/>
      <c r="AC18" s="674"/>
      <c r="AD18" s="675"/>
      <c r="AE18" s="269"/>
      <c r="AF18" s="237"/>
    </row>
    <row r="19" spans="1:32" ht="15.75" thickBot="1">
      <c r="A19" s="434" t="s">
        <v>79</v>
      </c>
      <c r="B19" s="433"/>
      <c r="C19" s="521"/>
      <c r="D19" s="521"/>
      <c r="E19" s="521"/>
      <c r="F19" s="521"/>
      <c r="G19" s="335">
        <v>2</v>
      </c>
      <c r="H19" s="240">
        <v>30</v>
      </c>
      <c r="I19" s="240">
        <v>20</v>
      </c>
      <c r="J19" s="239">
        <v>2</v>
      </c>
      <c r="K19" s="240">
        <v>30</v>
      </c>
      <c r="L19" s="240">
        <v>20</v>
      </c>
      <c r="M19" s="239">
        <v>2</v>
      </c>
      <c r="N19" s="240">
        <v>30</v>
      </c>
      <c r="O19" s="240">
        <v>20</v>
      </c>
      <c r="P19" s="239"/>
      <c r="Q19" s="241"/>
      <c r="R19" s="241"/>
      <c r="S19" s="239"/>
      <c r="T19" s="241"/>
      <c r="U19" s="241"/>
      <c r="V19" s="239"/>
      <c r="W19" s="241"/>
      <c r="X19" s="241"/>
      <c r="Y19" s="239"/>
      <c r="Z19" s="241"/>
      <c r="AA19" s="241"/>
      <c r="AB19" s="239"/>
      <c r="AC19" s="241"/>
      <c r="AD19" s="242"/>
      <c r="AE19" s="243">
        <f t="shared" ref="AE19:AE26" si="2">SUM(H19,I19,K19,L19,N19,O19,Q19,R19,T19,U19,W19,X19,Z19,AA19,AC19,AD19)</f>
        <v>150</v>
      </c>
      <c r="AF19" s="244">
        <f>SUM(G19,J19,M19,P19,S19,V19,Y19,AB19)</f>
        <v>6</v>
      </c>
    </row>
    <row r="20" spans="1:32" ht="15.75" thickBot="1">
      <c r="A20" s="45" t="s">
        <v>137</v>
      </c>
      <c r="B20" s="209"/>
      <c r="C20" s="507"/>
      <c r="D20" s="508"/>
      <c r="E20" s="508"/>
      <c r="F20" s="509"/>
      <c r="G20" s="210">
        <v>3</v>
      </c>
      <c r="H20" s="245">
        <v>30</v>
      </c>
      <c r="I20" s="246">
        <v>45</v>
      </c>
      <c r="J20" s="210">
        <v>3</v>
      </c>
      <c r="K20" s="245">
        <v>30</v>
      </c>
      <c r="L20" s="246">
        <v>45</v>
      </c>
      <c r="M20" s="210">
        <v>3</v>
      </c>
      <c r="N20" s="245">
        <v>30</v>
      </c>
      <c r="O20" s="246">
        <v>45</v>
      </c>
      <c r="P20" s="210">
        <v>3</v>
      </c>
      <c r="Q20" s="211">
        <v>30</v>
      </c>
      <c r="R20" s="213">
        <v>45</v>
      </c>
      <c r="S20" s="210"/>
      <c r="T20" s="211"/>
      <c r="U20" s="213"/>
      <c r="V20" s="210"/>
      <c r="W20" s="211"/>
      <c r="X20" s="217"/>
      <c r="Y20" s="216"/>
      <c r="Z20" s="211"/>
      <c r="AA20" s="211"/>
      <c r="AB20" s="216"/>
      <c r="AC20" s="211"/>
      <c r="AD20" s="217"/>
      <c r="AE20" s="243">
        <f t="shared" si="2"/>
        <v>300</v>
      </c>
      <c r="AF20" s="247">
        <f t="shared" ref="AF20:AF29" si="3">SUM(G20,J20,M20,P20,S20,V20,Y20,AB20)</f>
        <v>12</v>
      </c>
    </row>
    <row r="21" spans="1:32" ht="15.75" thickBot="1">
      <c r="A21" s="47" t="s">
        <v>138</v>
      </c>
      <c r="B21" s="219"/>
      <c r="C21" s="494"/>
      <c r="D21" s="495"/>
      <c r="E21" s="495"/>
      <c r="F21" s="496"/>
      <c r="G21" s="220">
        <v>2</v>
      </c>
      <c r="H21" s="248">
        <v>30</v>
      </c>
      <c r="I21" s="249">
        <v>20</v>
      </c>
      <c r="J21" s="220">
        <v>2</v>
      </c>
      <c r="K21" s="248">
        <v>30</v>
      </c>
      <c r="L21" s="249">
        <v>20</v>
      </c>
      <c r="M21" s="220">
        <v>2</v>
      </c>
      <c r="N21" s="248">
        <v>30</v>
      </c>
      <c r="O21" s="249">
        <v>20</v>
      </c>
      <c r="P21" s="220">
        <v>2</v>
      </c>
      <c r="Q21" s="222">
        <v>30</v>
      </c>
      <c r="R21" s="223">
        <v>20</v>
      </c>
      <c r="S21" s="220"/>
      <c r="T21" s="222"/>
      <c r="U21" s="223"/>
      <c r="V21" s="220"/>
      <c r="W21" s="222"/>
      <c r="X21" s="345"/>
      <c r="Y21" s="224"/>
      <c r="Z21" s="222"/>
      <c r="AA21" s="222"/>
      <c r="AB21" s="224"/>
      <c r="AC21" s="222"/>
      <c r="AD21" s="345"/>
      <c r="AE21" s="243">
        <f t="shared" si="2"/>
        <v>200</v>
      </c>
      <c r="AF21" s="247">
        <f t="shared" si="3"/>
        <v>8</v>
      </c>
    </row>
    <row r="22" spans="1:32" ht="15.75" thickBot="1">
      <c r="A22" s="47" t="s">
        <v>69</v>
      </c>
      <c r="B22" s="219"/>
      <c r="C22" s="494"/>
      <c r="D22" s="495"/>
      <c r="E22" s="495"/>
      <c r="F22" s="496"/>
      <c r="G22" s="220"/>
      <c r="H22" s="248"/>
      <c r="I22" s="249"/>
      <c r="J22" s="220"/>
      <c r="K22" s="248"/>
      <c r="L22" s="249"/>
      <c r="M22" s="220">
        <v>2</v>
      </c>
      <c r="N22" s="248">
        <v>30</v>
      </c>
      <c r="O22" s="249">
        <v>20</v>
      </c>
      <c r="P22" s="220">
        <v>2</v>
      </c>
      <c r="Q22" s="222">
        <v>30</v>
      </c>
      <c r="R22" s="223">
        <v>20</v>
      </c>
      <c r="S22" s="220"/>
      <c r="T22" s="222"/>
      <c r="U22" s="223"/>
      <c r="V22" s="220"/>
      <c r="W22" s="222"/>
      <c r="X22" s="345"/>
      <c r="Y22" s="224"/>
      <c r="Z22" s="222"/>
      <c r="AA22" s="222"/>
      <c r="AB22" s="224"/>
      <c r="AC22" s="222"/>
      <c r="AD22" s="345"/>
      <c r="AE22" s="243">
        <f t="shared" si="2"/>
        <v>100</v>
      </c>
      <c r="AF22" s="247">
        <f t="shared" si="3"/>
        <v>4</v>
      </c>
    </row>
    <row r="23" spans="1:32" ht="15.75" thickBot="1">
      <c r="A23" s="45" t="s">
        <v>25</v>
      </c>
      <c r="B23" s="312"/>
      <c r="C23" s="494"/>
      <c r="D23" s="527"/>
      <c r="E23" s="527"/>
      <c r="F23" s="528"/>
      <c r="G23" s="228"/>
      <c r="H23" s="230"/>
      <c r="I23" s="231"/>
      <c r="J23" s="228"/>
      <c r="K23" s="230"/>
      <c r="L23" s="231"/>
      <c r="M23" s="228"/>
      <c r="N23" s="230"/>
      <c r="O23" s="231"/>
      <c r="P23" s="228"/>
      <c r="Q23" s="230"/>
      <c r="R23" s="231"/>
      <c r="S23" s="228">
        <v>2</v>
      </c>
      <c r="T23" s="230">
        <v>15</v>
      </c>
      <c r="U23" s="231">
        <v>35</v>
      </c>
      <c r="V23" s="228"/>
      <c r="W23" s="230"/>
      <c r="X23" s="236"/>
      <c r="Y23" s="235"/>
      <c r="Z23" s="230"/>
      <c r="AA23" s="230"/>
      <c r="AB23" s="235"/>
      <c r="AC23" s="230"/>
      <c r="AD23" s="236"/>
      <c r="AE23" s="243">
        <f t="shared" si="2"/>
        <v>50</v>
      </c>
      <c r="AF23" s="247">
        <f t="shared" si="3"/>
        <v>2</v>
      </c>
    </row>
    <row r="24" spans="1:32" ht="15.75" thickBot="1">
      <c r="A24" s="45" t="s">
        <v>97</v>
      </c>
      <c r="B24" s="312"/>
      <c r="C24" s="494"/>
      <c r="D24" s="527"/>
      <c r="E24" s="527"/>
      <c r="F24" s="528"/>
      <c r="G24" s="228"/>
      <c r="H24" s="230"/>
      <c r="I24" s="231"/>
      <c r="J24" s="228"/>
      <c r="K24" s="230"/>
      <c r="L24" s="231"/>
      <c r="M24" s="228"/>
      <c r="N24" s="230"/>
      <c r="O24" s="231"/>
      <c r="P24" s="228">
        <v>1</v>
      </c>
      <c r="Q24" s="230">
        <v>15</v>
      </c>
      <c r="R24" s="231">
        <v>10</v>
      </c>
      <c r="S24" s="228">
        <v>3</v>
      </c>
      <c r="T24" s="230">
        <v>30</v>
      </c>
      <c r="U24" s="236">
        <v>45</v>
      </c>
      <c r="V24" s="228"/>
      <c r="W24" s="230"/>
      <c r="X24" s="236"/>
      <c r="Y24" s="235"/>
      <c r="Z24" s="230"/>
      <c r="AA24" s="230"/>
      <c r="AB24" s="235"/>
      <c r="AC24" s="230"/>
      <c r="AD24" s="236"/>
      <c r="AE24" s="243">
        <f t="shared" si="2"/>
        <v>100</v>
      </c>
      <c r="AF24" s="247">
        <f>SUM(G24,J24,M24,P24,S24,V24,Y24,AB24)</f>
        <v>4</v>
      </c>
    </row>
    <row r="25" spans="1:32" ht="19.5" customHeight="1" thickBot="1">
      <c r="A25" s="318" t="s">
        <v>98</v>
      </c>
      <c r="B25" s="312"/>
      <c r="C25" s="494"/>
      <c r="D25" s="527"/>
      <c r="E25" s="527"/>
      <c r="F25" s="528"/>
      <c r="G25" s="228"/>
      <c r="H25" s="230"/>
      <c r="I25" s="231"/>
      <c r="J25" s="228"/>
      <c r="K25" s="230"/>
      <c r="L25" s="231"/>
      <c r="M25" s="228"/>
      <c r="N25" s="230"/>
      <c r="O25" s="231"/>
      <c r="P25" s="228"/>
      <c r="Q25" s="230"/>
      <c r="R25" s="231"/>
      <c r="S25" s="228">
        <v>2</v>
      </c>
      <c r="T25" s="230">
        <v>30</v>
      </c>
      <c r="U25" s="231">
        <v>20</v>
      </c>
      <c r="V25" s="228"/>
      <c r="W25" s="230"/>
      <c r="X25" s="236"/>
      <c r="Y25" s="235"/>
      <c r="Z25" s="230"/>
      <c r="AA25" s="230"/>
      <c r="AB25" s="235"/>
      <c r="AC25" s="230"/>
      <c r="AD25" s="236"/>
      <c r="AE25" s="243">
        <f t="shared" si="2"/>
        <v>50</v>
      </c>
      <c r="AF25" s="247">
        <f t="shared" si="3"/>
        <v>2</v>
      </c>
    </row>
    <row r="26" spans="1:32" ht="21" customHeight="1" thickBot="1">
      <c r="A26" s="318" t="s">
        <v>28</v>
      </c>
      <c r="B26" s="312"/>
      <c r="C26" s="494"/>
      <c r="D26" s="527"/>
      <c r="E26" s="527"/>
      <c r="F26" s="528"/>
      <c r="G26" s="228"/>
      <c r="H26" s="230"/>
      <c r="I26" s="231"/>
      <c r="J26" s="228"/>
      <c r="K26" s="230"/>
      <c r="L26" s="231"/>
      <c r="M26" s="228"/>
      <c r="N26" s="230"/>
      <c r="O26" s="231"/>
      <c r="P26" s="228"/>
      <c r="Q26" s="230"/>
      <c r="R26" s="231"/>
      <c r="S26" s="228"/>
      <c r="T26" s="233"/>
      <c r="U26" s="317"/>
      <c r="V26" s="228">
        <v>2</v>
      </c>
      <c r="W26" s="233">
        <v>15</v>
      </c>
      <c r="X26" s="234">
        <v>35</v>
      </c>
      <c r="Y26" s="235"/>
      <c r="Z26" s="230"/>
      <c r="AA26" s="230"/>
      <c r="AB26" s="235"/>
      <c r="AC26" s="230"/>
      <c r="AD26" s="236"/>
      <c r="AE26" s="243">
        <f t="shared" si="2"/>
        <v>50</v>
      </c>
      <c r="AF26" s="247">
        <f t="shared" si="3"/>
        <v>2</v>
      </c>
    </row>
    <row r="27" spans="1:32" ht="15.75" thickBot="1">
      <c r="A27" s="45" t="s">
        <v>26</v>
      </c>
      <c r="B27" s="312"/>
      <c r="C27" s="494"/>
      <c r="D27" s="527"/>
      <c r="E27" s="527"/>
      <c r="F27" s="528"/>
      <c r="G27" s="228"/>
      <c r="H27" s="230"/>
      <c r="I27" s="231"/>
      <c r="J27" s="228"/>
      <c r="K27" s="230"/>
      <c r="L27" s="231"/>
      <c r="M27" s="228"/>
      <c r="N27" s="230"/>
      <c r="O27" s="231"/>
      <c r="P27" s="228"/>
      <c r="Q27" s="230"/>
      <c r="R27" s="231"/>
      <c r="S27" s="228">
        <v>1</v>
      </c>
      <c r="T27" s="230">
        <v>15</v>
      </c>
      <c r="U27" s="231">
        <v>10</v>
      </c>
      <c r="V27" s="228"/>
      <c r="W27" s="230"/>
      <c r="X27" s="236"/>
      <c r="Y27" s="235"/>
      <c r="Z27" s="230"/>
      <c r="AA27" s="230"/>
      <c r="AB27" s="235"/>
      <c r="AC27" s="230"/>
      <c r="AD27" s="236"/>
      <c r="AE27" s="243">
        <f t="shared" ref="AE27" si="4">SUM(H27,I27,K27,L27,N27,O27,Q27,R27,T27,U27,W27,X27,Z27,AA27,AC27,AD27)</f>
        <v>25</v>
      </c>
      <c r="AF27" s="247">
        <f t="shared" si="3"/>
        <v>1</v>
      </c>
    </row>
    <row r="28" spans="1:32" ht="21.75" customHeight="1" thickBot="1">
      <c r="A28" s="477" t="s">
        <v>99</v>
      </c>
      <c r="B28" s="312"/>
      <c r="C28" s="494"/>
      <c r="D28" s="527"/>
      <c r="E28" s="527"/>
      <c r="F28" s="528"/>
      <c r="G28" s="228"/>
      <c r="H28" s="230"/>
      <c r="I28" s="231"/>
      <c r="J28" s="228"/>
      <c r="K28" s="230"/>
      <c r="L28" s="231"/>
      <c r="M28" s="228"/>
      <c r="N28" s="230"/>
      <c r="O28" s="231"/>
      <c r="P28" s="228"/>
      <c r="Q28" s="230"/>
      <c r="R28" s="231"/>
      <c r="S28" s="228"/>
      <c r="T28" s="230"/>
      <c r="U28" s="231"/>
      <c r="V28" s="228">
        <v>2</v>
      </c>
      <c r="W28" s="233">
        <v>15</v>
      </c>
      <c r="X28" s="234">
        <v>35</v>
      </c>
      <c r="Y28" s="235"/>
      <c r="Z28" s="230"/>
      <c r="AA28" s="230"/>
      <c r="AB28" s="235"/>
      <c r="AC28" s="230"/>
      <c r="AD28" s="236"/>
      <c r="AE28" s="243">
        <f>SUM(H28,I28,K28,L28,N28,O28,Q28,R28,T28,U28,W28,X28,Z28,AA28,AC28,AD28)</f>
        <v>50</v>
      </c>
      <c r="AF28" s="247">
        <f t="shared" si="3"/>
        <v>2</v>
      </c>
    </row>
    <row r="29" spans="1:32" ht="15.75" thickBot="1">
      <c r="A29" s="476" t="s">
        <v>100</v>
      </c>
      <c r="B29" s="312"/>
      <c r="C29" s="494"/>
      <c r="D29" s="527"/>
      <c r="E29" s="527"/>
      <c r="F29" s="528"/>
      <c r="G29" s="228"/>
      <c r="H29" s="230"/>
      <c r="I29" s="231"/>
      <c r="J29" s="228"/>
      <c r="K29" s="230"/>
      <c r="L29" s="231"/>
      <c r="M29" s="228"/>
      <c r="N29" s="230"/>
      <c r="O29" s="231"/>
      <c r="P29" s="228"/>
      <c r="Q29" s="230"/>
      <c r="R29" s="231"/>
      <c r="S29" s="228"/>
      <c r="T29" s="230"/>
      <c r="U29" s="231"/>
      <c r="V29" s="228">
        <v>2</v>
      </c>
      <c r="W29" s="233">
        <v>15</v>
      </c>
      <c r="X29" s="234">
        <v>35</v>
      </c>
      <c r="Y29" s="235"/>
      <c r="Z29" s="230"/>
      <c r="AA29" s="230"/>
      <c r="AB29" s="235"/>
      <c r="AC29" s="230"/>
      <c r="AD29" s="236"/>
      <c r="AE29" s="251">
        <f>SUM(H29,I29,K29,L29,N29,O29,Q29,R29,T29,U29,W29,X29,Z29,AA29,AC29,AD29)</f>
        <v>50</v>
      </c>
      <c r="AF29" s="250">
        <f t="shared" si="3"/>
        <v>2</v>
      </c>
    </row>
    <row r="30" spans="1:32" ht="15.75" thickBot="1">
      <c r="A30" s="435"/>
      <c r="B30" s="312"/>
      <c r="C30" s="516"/>
      <c r="D30" s="517"/>
      <c r="E30" s="517"/>
      <c r="F30" s="518"/>
      <c r="G30" s="228"/>
      <c r="H30" s="230"/>
      <c r="I30" s="231"/>
      <c r="J30" s="228"/>
      <c r="K30" s="230"/>
      <c r="L30" s="231"/>
      <c r="M30" s="228"/>
      <c r="N30" s="230"/>
      <c r="O30" s="231"/>
      <c r="P30" s="228"/>
      <c r="Q30" s="230"/>
      <c r="R30" s="231"/>
      <c r="S30" s="228"/>
      <c r="T30" s="230"/>
      <c r="U30" s="231"/>
      <c r="V30" s="228"/>
      <c r="W30" s="230"/>
      <c r="X30" s="236"/>
      <c r="Y30" s="235"/>
      <c r="Z30" s="230"/>
      <c r="AA30" s="230"/>
      <c r="AB30" s="235"/>
      <c r="AC30" s="230"/>
      <c r="AD30" s="236"/>
      <c r="AE30" s="436">
        <f>SUM(AE19:AE29)</f>
        <v>1125</v>
      </c>
      <c r="AF30" s="437">
        <f>SUM(AF19:AF29)</f>
        <v>45</v>
      </c>
    </row>
    <row r="31" spans="1:32" ht="16.5" thickBot="1">
      <c r="A31" s="667" t="s">
        <v>126</v>
      </c>
      <c r="B31" s="668"/>
      <c r="C31" s="668"/>
      <c r="D31" s="668"/>
      <c r="E31" s="668"/>
      <c r="F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9"/>
      <c r="AE31" s="252"/>
      <c r="AF31" s="237"/>
    </row>
    <row r="32" spans="1:32" ht="15.75" thickBot="1">
      <c r="A32" s="54" t="s">
        <v>101</v>
      </c>
      <c r="B32" s="253"/>
      <c r="C32" s="507"/>
      <c r="D32" s="525"/>
      <c r="E32" s="525"/>
      <c r="F32" s="526"/>
      <c r="G32" s="210"/>
      <c r="H32" s="211"/>
      <c r="I32" s="213"/>
      <c r="J32" s="210"/>
      <c r="K32" s="211"/>
      <c r="L32" s="213"/>
      <c r="M32" s="210">
        <v>2</v>
      </c>
      <c r="N32" s="211">
        <v>15</v>
      </c>
      <c r="O32" s="213">
        <v>35</v>
      </c>
      <c r="P32" s="210"/>
      <c r="Q32" s="211"/>
      <c r="R32" s="213"/>
      <c r="S32" s="210"/>
      <c r="T32" s="211"/>
      <c r="U32" s="213"/>
      <c r="V32" s="210"/>
      <c r="W32" s="211"/>
      <c r="X32" s="217"/>
      <c r="Y32" s="216"/>
      <c r="Z32" s="211"/>
      <c r="AA32" s="211"/>
      <c r="AB32" s="216"/>
      <c r="AC32" s="211"/>
      <c r="AD32" s="217"/>
      <c r="AE32" s="254">
        <f>SUM(H32,I32,K32,L32,N32,O32,Q32,R32,T32,U32,W32,X32,Z32,AA32,AC32,AD32)</f>
        <v>50</v>
      </c>
      <c r="AF32" s="255">
        <f>SUM(G32,J32,M32,P32,S32,V32,Y32,AB32)</f>
        <v>2</v>
      </c>
    </row>
    <row r="33" spans="1:32" ht="15.75" thickBot="1">
      <c r="A33" s="58" t="s">
        <v>30</v>
      </c>
      <c r="B33" s="227"/>
      <c r="C33" s="494"/>
      <c r="D33" s="527"/>
      <c r="E33" s="527"/>
      <c r="F33" s="528"/>
      <c r="G33" s="220"/>
      <c r="H33" s="222"/>
      <c r="I33" s="223"/>
      <c r="J33" s="220"/>
      <c r="K33" s="222"/>
      <c r="L33" s="223"/>
      <c r="M33" s="220">
        <v>2</v>
      </c>
      <c r="N33" s="222">
        <v>30</v>
      </c>
      <c r="O33" s="223">
        <v>20</v>
      </c>
      <c r="P33" s="220"/>
      <c r="Q33" s="222"/>
      <c r="R33" s="223"/>
      <c r="S33" s="220"/>
      <c r="T33" s="222"/>
      <c r="U33" s="223"/>
      <c r="V33" s="220"/>
      <c r="W33" s="222"/>
      <c r="X33" s="345"/>
      <c r="Y33" s="224"/>
      <c r="Z33" s="222"/>
      <c r="AA33" s="222"/>
      <c r="AB33" s="224"/>
      <c r="AC33" s="222"/>
      <c r="AD33" s="345"/>
      <c r="AE33" s="254">
        <f>SUM(H33,I33,K33,L33,N33,O33,Q33,R33,T33,U33,W33,X33,Z33,AA33,AC33,AD33)</f>
        <v>50</v>
      </c>
      <c r="AF33" s="255">
        <f t="shared" ref="AF33:AF36" si="5">SUM(G33,J33,M33,P33,S33,V33,Y33,AB33)</f>
        <v>2</v>
      </c>
    </row>
    <row r="34" spans="1:32" ht="15.75" thickBot="1">
      <c r="A34" s="58" t="s">
        <v>31</v>
      </c>
      <c r="B34" s="227"/>
      <c r="C34" s="494"/>
      <c r="D34" s="495"/>
      <c r="E34" s="495"/>
      <c r="F34" s="496"/>
      <c r="G34" s="220">
        <v>2</v>
      </c>
      <c r="H34" s="248">
        <v>30</v>
      </c>
      <c r="I34" s="223">
        <v>20</v>
      </c>
      <c r="J34" s="220">
        <v>1</v>
      </c>
      <c r="K34" s="248">
        <v>20</v>
      </c>
      <c r="L34" s="223">
        <v>5</v>
      </c>
      <c r="M34" s="220"/>
      <c r="N34" s="222"/>
      <c r="O34" s="223"/>
      <c r="P34" s="220"/>
      <c r="Q34" s="222"/>
      <c r="R34" s="223"/>
      <c r="S34" s="220"/>
      <c r="T34" s="222"/>
      <c r="U34" s="223"/>
      <c r="V34" s="220"/>
      <c r="W34" s="222"/>
      <c r="X34" s="345"/>
      <c r="Y34" s="224"/>
      <c r="Z34" s="222"/>
      <c r="AA34" s="222"/>
      <c r="AB34" s="224"/>
      <c r="AC34" s="222"/>
      <c r="AD34" s="345"/>
      <c r="AE34" s="254">
        <f>SUM(H34,I34,K34,L34,N34,O34,Q34,R34,T34,U34,W34,X34,Z34,AA34,AC34,AD34)</f>
        <v>75</v>
      </c>
      <c r="AF34" s="255">
        <f t="shared" si="5"/>
        <v>3</v>
      </c>
    </row>
    <row r="35" spans="1:32" ht="15.75" thickBot="1">
      <c r="A35" s="58" t="s">
        <v>144</v>
      </c>
      <c r="B35" s="227"/>
      <c r="C35" s="516"/>
      <c r="D35" s="517"/>
      <c r="E35" s="517"/>
      <c r="F35" s="518"/>
      <c r="G35" s="220"/>
      <c r="H35" s="222"/>
      <c r="I35" s="223"/>
      <c r="J35" s="220">
        <v>1</v>
      </c>
      <c r="K35" s="222">
        <v>15</v>
      </c>
      <c r="L35" s="223">
        <v>10</v>
      </c>
      <c r="M35" s="220"/>
      <c r="N35" s="222"/>
      <c r="O35" s="223"/>
      <c r="P35" s="220"/>
      <c r="Q35" s="222"/>
      <c r="R35" s="223"/>
      <c r="S35" s="220"/>
      <c r="T35" s="222"/>
      <c r="U35" s="223"/>
      <c r="V35" s="220"/>
      <c r="W35" s="222"/>
      <c r="X35" s="345"/>
      <c r="Y35" s="224"/>
      <c r="Z35" s="222"/>
      <c r="AA35" s="222"/>
      <c r="AB35" s="224"/>
      <c r="AC35" s="222"/>
      <c r="AD35" s="345"/>
      <c r="AE35" s="254">
        <f>SUM(H35,I35,K35,L35,N35,O35,Q35,R35,T35,U35,W35,X35,Z35,AA35,AC35,AD35)</f>
        <v>25</v>
      </c>
      <c r="AF35" s="255">
        <f t="shared" si="5"/>
        <v>1</v>
      </c>
    </row>
    <row r="36" spans="1:32" ht="15.75" customHeight="1" thickBot="1">
      <c r="A36" s="60" t="s">
        <v>80</v>
      </c>
      <c r="B36" s="256"/>
      <c r="C36" s="532"/>
      <c r="D36" s="533"/>
      <c r="E36" s="533"/>
      <c r="F36" s="533"/>
      <c r="G36" s="257"/>
      <c r="H36" s="230"/>
      <c r="I36" s="231"/>
      <c r="J36" s="228">
        <v>2</v>
      </c>
      <c r="K36" s="230">
        <v>15</v>
      </c>
      <c r="L36" s="231">
        <v>20</v>
      </c>
      <c r="M36" s="228"/>
      <c r="N36" s="230"/>
      <c r="O36" s="231"/>
      <c r="P36" s="228"/>
      <c r="Q36" s="230"/>
      <c r="R36" s="231"/>
      <c r="S36" s="228"/>
      <c r="T36" s="230"/>
      <c r="U36" s="231"/>
      <c r="V36" s="228"/>
      <c r="W36" s="230"/>
      <c r="X36" s="236"/>
      <c r="Y36" s="235"/>
      <c r="Z36" s="230"/>
      <c r="AA36" s="230"/>
      <c r="AB36" s="235"/>
      <c r="AC36" s="230"/>
      <c r="AD36" s="236"/>
      <c r="AE36" s="254">
        <f>SUM(H36,I36,K36,L36,N36,O36,Q36,R36,T36,U36,W36,X36,Z36,AA36,AC36,AD36)</f>
        <v>35</v>
      </c>
      <c r="AF36" s="258">
        <f t="shared" si="5"/>
        <v>2</v>
      </c>
    </row>
    <row r="37" spans="1:32" ht="15.75" thickBot="1">
      <c r="A37" s="438"/>
      <c r="B37" s="439"/>
      <c r="C37" s="662"/>
      <c r="D37" s="662"/>
      <c r="E37" s="662"/>
      <c r="F37" s="662"/>
      <c r="G37" s="395"/>
      <c r="H37" s="396"/>
      <c r="I37" s="396"/>
      <c r="J37" s="395"/>
      <c r="K37" s="396"/>
      <c r="L37" s="396"/>
      <c r="M37" s="395"/>
      <c r="N37" s="396"/>
      <c r="O37" s="396"/>
      <c r="P37" s="395"/>
      <c r="Q37" s="396"/>
      <c r="R37" s="396"/>
      <c r="S37" s="395"/>
      <c r="T37" s="396"/>
      <c r="U37" s="396"/>
      <c r="V37" s="395"/>
      <c r="W37" s="396"/>
      <c r="X37" s="396"/>
      <c r="Y37" s="395"/>
      <c r="Z37" s="396"/>
      <c r="AA37" s="396"/>
      <c r="AB37" s="395"/>
      <c r="AC37" s="396"/>
      <c r="AD37" s="396"/>
      <c r="AE37" s="259">
        <f>SUM(AE32,AE33,AE34,AE35,AE36)</f>
        <v>235</v>
      </c>
      <c r="AF37" s="237">
        <f>SUM(AF32,AF33,AF34,AF35,AF36)</f>
        <v>10</v>
      </c>
    </row>
    <row r="38" spans="1:32" ht="15.75" thickBot="1">
      <c r="A38" s="663" t="s">
        <v>33</v>
      </c>
      <c r="B38" s="664"/>
      <c r="C38" s="664"/>
      <c r="D38" s="664"/>
      <c r="E38" s="664"/>
      <c r="F38" s="665"/>
      <c r="G38" s="261"/>
      <c r="H38" s="262"/>
      <c r="I38" s="262"/>
      <c r="J38" s="263"/>
      <c r="K38" s="262"/>
      <c r="L38" s="384"/>
      <c r="M38" s="261"/>
      <c r="N38" s="384"/>
      <c r="O38" s="262"/>
      <c r="P38" s="264">
        <v>5</v>
      </c>
      <c r="Q38" s="265"/>
      <c r="R38" s="266"/>
      <c r="S38" s="267"/>
      <c r="T38" s="266"/>
      <c r="U38" s="265"/>
      <c r="V38" s="264"/>
      <c r="W38" s="265"/>
      <c r="X38" s="266"/>
      <c r="Y38" s="267">
        <v>6</v>
      </c>
      <c r="Z38" s="384"/>
      <c r="AA38" s="262"/>
      <c r="AB38" s="264">
        <v>4</v>
      </c>
      <c r="AC38" s="262"/>
      <c r="AD38" s="262"/>
      <c r="AE38" s="268"/>
      <c r="AF38" s="269">
        <f>SUM(G38,J38,M38,P38,S38,V38,Y38,AB38)</f>
        <v>15</v>
      </c>
    </row>
    <row r="39" spans="1:32">
      <c r="A39" s="358" t="s">
        <v>127</v>
      </c>
      <c r="B39" s="76"/>
      <c r="C39" s="539"/>
      <c r="D39" s="508"/>
      <c r="E39" s="508"/>
      <c r="F39" s="540"/>
      <c r="G39" s="270"/>
      <c r="H39" s="271"/>
      <c r="I39" s="271"/>
      <c r="J39" s="270"/>
      <c r="K39" s="271"/>
      <c r="L39" s="271"/>
      <c r="M39" s="270"/>
      <c r="N39" s="271"/>
      <c r="O39" s="271"/>
      <c r="P39" s="270"/>
      <c r="Q39" s="271"/>
      <c r="R39" s="271"/>
      <c r="S39" s="270"/>
      <c r="T39" s="271"/>
      <c r="U39" s="271"/>
      <c r="V39" s="270"/>
      <c r="W39" s="271"/>
      <c r="X39" s="271"/>
      <c r="Y39" s="270"/>
      <c r="Z39" s="271"/>
      <c r="AA39" s="271"/>
      <c r="AB39" s="270"/>
      <c r="AC39" s="271"/>
      <c r="AD39" s="75"/>
      <c r="AE39" s="272">
        <v>15</v>
      </c>
      <c r="AF39" s="273"/>
    </row>
    <row r="40" spans="1:32">
      <c r="A40" s="358" t="s">
        <v>141</v>
      </c>
      <c r="B40" s="76"/>
      <c r="C40" s="534"/>
      <c r="D40" s="535"/>
      <c r="E40" s="535"/>
      <c r="F40" s="666"/>
      <c r="G40" s="270"/>
      <c r="H40" s="271"/>
      <c r="I40" s="271"/>
      <c r="J40" s="270"/>
      <c r="K40" s="271"/>
      <c r="L40" s="271"/>
      <c r="M40" s="270"/>
      <c r="N40" s="271"/>
      <c r="O40" s="271"/>
      <c r="P40" s="270"/>
      <c r="Q40" s="271"/>
      <c r="R40" s="271"/>
      <c r="S40" s="270"/>
      <c r="T40" s="271"/>
      <c r="U40" s="271"/>
      <c r="V40" s="270"/>
      <c r="W40" s="271"/>
      <c r="X40" s="271"/>
      <c r="Y40" s="270"/>
      <c r="Z40" s="271"/>
      <c r="AA40" s="271"/>
      <c r="AB40" s="270"/>
      <c r="AC40" s="271"/>
      <c r="AD40" s="75"/>
      <c r="AE40" s="460">
        <v>15</v>
      </c>
      <c r="AF40" s="273"/>
    </row>
    <row r="41" spans="1:32">
      <c r="A41" s="359" t="s">
        <v>34</v>
      </c>
      <c r="B41" s="82"/>
      <c r="C41" s="535"/>
      <c r="D41" s="495"/>
      <c r="E41" s="495"/>
      <c r="F41" s="541"/>
      <c r="G41" s="274"/>
      <c r="H41" s="275"/>
      <c r="I41" s="275"/>
      <c r="J41" s="274"/>
      <c r="K41" s="275"/>
      <c r="L41" s="275"/>
      <c r="M41" s="274"/>
      <c r="N41" s="275"/>
      <c r="O41" s="275"/>
      <c r="P41" s="274"/>
      <c r="Q41" s="275"/>
      <c r="R41" s="275"/>
      <c r="S41" s="274"/>
      <c r="T41" s="275"/>
      <c r="U41" s="275"/>
      <c r="V41" s="274"/>
      <c r="W41" s="275"/>
      <c r="X41" s="275"/>
      <c r="Y41" s="274"/>
      <c r="Z41" s="275"/>
      <c r="AA41" s="275"/>
      <c r="AB41" s="274"/>
      <c r="AC41" s="275"/>
      <c r="AD41" s="81"/>
      <c r="AE41" s="276">
        <v>15</v>
      </c>
      <c r="AF41" s="273"/>
    </row>
    <row r="42" spans="1:32">
      <c r="A42" s="473" t="s">
        <v>70</v>
      </c>
      <c r="B42" s="82"/>
      <c r="C42" s="451"/>
      <c r="D42" s="453"/>
      <c r="E42" s="453"/>
      <c r="F42" s="454"/>
      <c r="G42" s="274"/>
      <c r="H42" s="275"/>
      <c r="I42" s="275"/>
      <c r="J42" s="274"/>
      <c r="K42" s="275"/>
      <c r="L42" s="275"/>
      <c r="M42" s="274"/>
      <c r="N42" s="275"/>
      <c r="O42" s="275"/>
      <c r="P42" s="274"/>
      <c r="Q42" s="275"/>
      <c r="R42" s="275"/>
      <c r="S42" s="274"/>
      <c r="T42" s="275"/>
      <c r="U42" s="275"/>
      <c r="V42" s="274"/>
      <c r="W42" s="275"/>
      <c r="X42" s="275"/>
      <c r="Y42" s="274"/>
      <c r="Z42" s="275"/>
      <c r="AA42" s="275"/>
      <c r="AB42" s="274"/>
      <c r="AC42" s="275"/>
      <c r="AD42" s="81"/>
      <c r="AE42" s="276"/>
      <c r="AF42" s="273"/>
    </row>
    <row r="43" spans="1:32">
      <c r="A43" s="87" t="s">
        <v>35</v>
      </c>
      <c r="B43" s="82"/>
      <c r="C43" s="535"/>
      <c r="D43" s="495"/>
      <c r="E43" s="495"/>
      <c r="F43" s="541"/>
      <c r="G43" s="274"/>
      <c r="H43" s="275"/>
      <c r="I43" s="275"/>
      <c r="J43" s="274"/>
      <c r="K43" s="275"/>
      <c r="L43" s="275"/>
      <c r="M43" s="274"/>
      <c r="N43" s="275"/>
      <c r="O43" s="275"/>
      <c r="P43" s="274"/>
      <c r="Q43" s="275"/>
      <c r="R43" s="275"/>
      <c r="S43" s="274"/>
      <c r="T43" s="275"/>
      <c r="U43" s="275"/>
      <c r="V43" s="274"/>
      <c r="W43" s="275"/>
      <c r="X43" s="275"/>
      <c r="Y43" s="274"/>
      <c r="Z43" s="275"/>
      <c r="AA43" s="275"/>
      <c r="AB43" s="274"/>
      <c r="AC43" s="275"/>
      <c r="AD43" s="81"/>
      <c r="AE43" s="276">
        <v>15</v>
      </c>
      <c r="AF43" s="273"/>
    </row>
    <row r="44" spans="1:32" ht="14.25" customHeight="1">
      <c r="A44" s="277" t="s">
        <v>102</v>
      </c>
      <c r="B44" s="82"/>
      <c r="C44" s="535"/>
      <c r="D44" s="495"/>
      <c r="E44" s="495"/>
      <c r="F44" s="541"/>
      <c r="G44" s="274"/>
      <c r="H44" s="275"/>
      <c r="I44" s="275"/>
      <c r="J44" s="274"/>
      <c r="K44" s="275"/>
      <c r="L44" s="275"/>
      <c r="M44" s="274"/>
      <c r="N44" s="275"/>
      <c r="O44" s="275"/>
      <c r="P44" s="274"/>
      <c r="Q44" s="275"/>
      <c r="R44" s="275"/>
      <c r="S44" s="274"/>
      <c r="T44" s="275"/>
      <c r="U44" s="275"/>
      <c r="V44" s="274"/>
      <c r="W44" s="275"/>
      <c r="X44" s="275"/>
      <c r="Y44" s="274"/>
      <c r="Z44" s="275"/>
      <c r="AA44" s="275"/>
      <c r="AB44" s="274"/>
      <c r="AC44" s="275"/>
      <c r="AD44" s="81"/>
      <c r="AE44" s="276">
        <v>15</v>
      </c>
      <c r="AF44" s="273"/>
    </row>
    <row r="45" spans="1:32" ht="15" customHeight="1">
      <c r="A45" s="277" t="s">
        <v>103</v>
      </c>
      <c r="B45" s="82"/>
      <c r="C45" s="535"/>
      <c r="D45" s="495"/>
      <c r="E45" s="495"/>
      <c r="F45" s="541"/>
      <c r="G45" s="274"/>
      <c r="H45" s="275"/>
      <c r="I45" s="275"/>
      <c r="J45" s="274"/>
      <c r="K45" s="275"/>
      <c r="L45" s="275"/>
      <c r="M45" s="274"/>
      <c r="N45" s="275"/>
      <c r="O45" s="275"/>
      <c r="P45" s="274"/>
      <c r="Q45" s="275"/>
      <c r="R45" s="275"/>
      <c r="S45" s="274"/>
      <c r="T45" s="275"/>
      <c r="U45" s="275"/>
      <c r="V45" s="274"/>
      <c r="W45" s="275"/>
      <c r="X45" s="275"/>
      <c r="Y45" s="274"/>
      <c r="Z45" s="275"/>
      <c r="AA45" s="275"/>
      <c r="AB45" s="274"/>
      <c r="AC45" s="275"/>
      <c r="AD45" s="81"/>
      <c r="AE45" s="276">
        <v>15</v>
      </c>
      <c r="AF45" s="273"/>
    </row>
    <row r="46" spans="1:32" ht="24.75" customHeight="1">
      <c r="A46" s="89" t="s">
        <v>145</v>
      </c>
      <c r="B46" s="82"/>
      <c r="C46" s="535"/>
      <c r="D46" s="495"/>
      <c r="E46" s="495"/>
      <c r="F46" s="541"/>
      <c r="G46" s="274"/>
      <c r="H46" s="275"/>
      <c r="I46" s="275"/>
      <c r="J46" s="274"/>
      <c r="K46" s="275"/>
      <c r="L46" s="275"/>
      <c r="M46" s="274"/>
      <c r="N46" s="275"/>
      <c r="O46" s="275"/>
      <c r="P46" s="274"/>
      <c r="Q46" s="275"/>
      <c r="R46" s="275"/>
      <c r="S46" s="274"/>
      <c r="T46" s="275"/>
      <c r="U46" s="275"/>
      <c r="V46" s="274"/>
      <c r="W46" s="275"/>
      <c r="X46" s="275"/>
      <c r="Y46" s="274"/>
      <c r="Z46" s="275"/>
      <c r="AA46" s="275"/>
      <c r="AB46" s="274"/>
      <c r="AC46" s="275"/>
      <c r="AD46" s="81"/>
      <c r="AE46" s="276">
        <v>15</v>
      </c>
      <c r="AF46" s="273"/>
    </row>
    <row r="47" spans="1:32">
      <c r="A47" s="87" t="s">
        <v>38</v>
      </c>
      <c r="B47" s="82"/>
      <c r="C47" s="660"/>
      <c r="D47" s="517"/>
      <c r="E47" s="517"/>
      <c r="F47" s="661"/>
      <c r="G47" s="274"/>
      <c r="H47" s="275"/>
      <c r="I47" s="275"/>
      <c r="J47" s="274"/>
      <c r="K47" s="275"/>
      <c r="L47" s="275"/>
      <c r="M47" s="274"/>
      <c r="N47" s="275"/>
      <c r="O47" s="275"/>
      <c r="P47" s="274"/>
      <c r="Q47" s="275"/>
      <c r="R47" s="275"/>
      <c r="S47" s="274"/>
      <c r="T47" s="275"/>
      <c r="U47" s="275"/>
      <c r="V47" s="274"/>
      <c r="W47" s="275"/>
      <c r="X47" s="275"/>
      <c r="Y47" s="274"/>
      <c r="Z47" s="275"/>
      <c r="AA47" s="275"/>
      <c r="AB47" s="274"/>
      <c r="AC47" s="275"/>
      <c r="AD47" s="81"/>
      <c r="AE47" s="276">
        <v>15</v>
      </c>
      <c r="AF47" s="273"/>
    </row>
    <row r="48" spans="1:32">
      <c r="A48" s="87" t="s">
        <v>39</v>
      </c>
      <c r="B48" s="82"/>
      <c r="C48" s="652"/>
      <c r="D48" s="653"/>
      <c r="E48" s="653"/>
      <c r="F48" s="654"/>
      <c r="G48" s="376"/>
      <c r="H48" s="275"/>
      <c r="I48" s="275"/>
      <c r="J48" s="274"/>
      <c r="K48" s="275"/>
      <c r="L48" s="275"/>
      <c r="M48" s="274"/>
      <c r="N48" s="275"/>
      <c r="O48" s="275"/>
      <c r="P48" s="274"/>
      <c r="Q48" s="275"/>
      <c r="R48" s="275"/>
      <c r="S48" s="274"/>
      <c r="T48" s="275"/>
      <c r="U48" s="275"/>
      <c r="V48" s="274"/>
      <c r="W48" s="275"/>
      <c r="X48" s="275"/>
      <c r="Y48" s="274"/>
      <c r="Z48" s="275"/>
      <c r="AA48" s="275"/>
      <c r="AB48" s="274"/>
      <c r="AC48" s="275"/>
      <c r="AD48" s="81"/>
      <c r="AE48" s="276">
        <v>15</v>
      </c>
      <c r="AF48" s="273"/>
    </row>
    <row r="49" spans="1:32" ht="22.5" customHeight="1">
      <c r="A49" s="278" t="s">
        <v>40</v>
      </c>
      <c r="B49" s="82"/>
      <c r="C49" s="652"/>
      <c r="D49" s="653"/>
      <c r="E49" s="653"/>
      <c r="F49" s="654"/>
      <c r="G49" s="274"/>
      <c r="H49" s="275"/>
      <c r="I49" s="275"/>
      <c r="J49" s="274"/>
      <c r="K49" s="275"/>
      <c r="L49" s="275"/>
      <c r="M49" s="274"/>
      <c r="N49" s="275"/>
      <c r="O49" s="275"/>
      <c r="P49" s="274"/>
      <c r="Q49" s="275"/>
      <c r="R49" s="275"/>
      <c r="S49" s="274"/>
      <c r="T49" s="275"/>
      <c r="U49" s="275"/>
      <c r="V49" s="274"/>
      <c r="W49" s="275"/>
      <c r="X49" s="275"/>
      <c r="Y49" s="274"/>
      <c r="Z49" s="275"/>
      <c r="AA49" s="275"/>
      <c r="AB49" s="274"/>
      <c r="AC49" s="275"/>
      <c r="AD49" s="81"/>
      <c r="AE49" s="276">
        <v>15</v>
      </c>
      <c r="AF49" s="273"/>
    </row>
    <row r="50" spans="1:32" ht="29.25" customHeight="1">
      <c r="A50" s="279" t="s">
        <v>41</v>
      </c>
      <c r="B50" s="82"/>
      <c r="C50" s="652"/>
      <c r="D50" s="653"/>
      <c r="E50" s="653"/>
      <c r="F50" s="654"/>
      <c r="G50" s="274"/>
      <c r="H50" s="275"/>
      <c r="I50" s="275"/>
      <c r="J50" s="274"/>
      <c r="K50" s="275"/>
      <c r="L50" s="275"/>
      <c r="M50" s="274"/>
      <c r="N50" s="275"/>
      <c r="O50" s="275"/>
      <c r="P50" s="274"/>
      <c r="Q50" s="275"/>
      <c r="R50" s="275"/>
      <c r="S50" s="274"/>
      <c r="T50" s="275"/>
      <c r="U50" s="275"/>
      <c r="V50" s="274"/>
      <c r="W50" s="275"/>
      <c r="X50" s="275"/>
      <c r="Y50" s="274"/>
      <c r="Z50" s="275"/>
      <c r="AA50" s="275"/>
      <c r="AB50" s="274"/>
      <c r="AC50" s="275"/>
      <c r="AD50" s="81"/>
      <c r="AE50" s="276">
        <v>15</v>
      </c>
      <c r="AF50" s="273"/>
    </row>
    <row r="51" spans="1:32" ht="27" customHeight="1">
      <c r="A51" s="94" t="s">
        <v>42</v>
      </c>
      <c r="B51" s="82"/>
      <c r="C51" s="652"/>
      <c r="D51" s="653"/>
      <c r="E51" s="653"/>
      <c r="F51" s="654"/>
      <c r="G51" s="274"/>
      <c r="H51" s="275"/>
      <c r="I51" s="275"/>
      <c r="J51" s="274"/>
      <c r="K51" s="275"/>
      <c r="L51" s="275"/>
      <c r="M51" s="274"/>
      <c r="N51" s="275"/>
      <c r="O51" s="275"/>
      <c r="P51" s="274"/>
      <c r="Q51" s="275"/>
      <c r="R51" s="275"/>
      <c r="S51" s="274"/>
      <c r="T51" s="275"/>
      <c r="U51" s="275"/>
      <c r="V51" s="274"/>
      <c r="W51" s="275"/>
      <c r="X51" s="275"/>
      <c r="Y51" s="274"/>
      <c r="Z51" s="275"/>
      <c r="AA51" s="275"/>
      <c r="AB51" s="274"/>
      <c r="AC51" s="275"/>
      <c r="AD51" s="81"/>
      <c r="AE51" s="276">
        <v>15</v>
      </c>
      <c r="AF51" s="273"/>
    </row>
    <row r="52" spans="1:32">
      <c r="A52" s="94" t="s">
        <v>43</v>
      </c>
      <c r="B52" s="82"/>
      <c r="C52" s="652"/>
      <c r="D52" s="653"/>
      <c r="E52" s="653"/>
      <c r="F52" s="654"/>
      <c r="G52" s="274"/>
      <c r="H52" s="275"/>
      <c r="I52" s="275"/>
      <c r="J52" s="274"/>
      <c r="K52" s="275"/>
      <c r="L52" s="275"/>
      <c r="M52" s="274"/>
      <c r="N52" s="275"/>
      <c r="O52" s="275"/>
      <c r="P52" s="274"/>
      <c r="Q52" s="275"/>
      <c r="R52" s="275"/>
      <c r="S52" s="274"/>
      <c r="T52" s="275"/>
      <c r="U52" s="275"/>
      <c r="V52" s="274"/>
      <c r="W52" s="275"/>
      <c r="X52" s="275"/>
      <c r="Y52" s="274"/>
      <c r="Z52" s="275"/>
      <c r="AA52" s="275"/>
      <c r="AB52" s="274"/>
      <c r="AC52" s="275"/>
      <c r="AD52" s="81"/>
      <c r="AE52" s="276">
        <v>15</v>
      </c>
      <c r="AF52" s="273"/>
    </row>
    <row r="53" spans="1:32" ht="40.5" customHeight="1">
      <c r="A53" s="94" t="s">
        <v>44</v>
      </c>
      <c r="B53" s="82"/>
      <c r="C53" s="652"/>
      <c r="D53" s="653"/>
      <c r="E53" s="653"/>
      <c r="F53" s="654"/>
      <c r="G53" s="274"/>
      <c r="H53" s="275"/>
      <c r="I53" s="275"/>
      <c r="J53" s="274"/>
      <c r="K53" s="275"/>
      <c r="L53" s="275"/>
      <c r="M53" s="274"/>
      <c r="N53" s="275"/>
      <c r="O53" s="275"/>
      <c r="P53" s="274"/>
      <c r="Q53" s="275"/>
      <c r="R53" s="275"/>
      <c r="S53" s="274"/>
      <c r="T53" s="275"/>
      <c r="U53" s="275"/>
      <c r="V53" s="274"/>
      <c r="W53" s="275"/>
      <c r="X53" s="275"/>
      <c r="Y53" s="274"/>
      <c r="Z53" s="275"/>
      <c r="AA53" s="275"/>
      <c r="AB53" s="274"/>
      <c r="AC53" s="275"/>
      <c r="AD53" s="81"/>
      <c r="AE53" s="276">
        <v>15</v>
      </c>
      <c r="AF53" s="273"/>
    </row>
    <row r="54" spans="1:32" ht="44.25" customHeight="1">
      <c r="A54" s="95" t="s">
        <v>45</v>
      </c>
      <c r="B54" s="82"/>
      <c r="C54" s="652"/>
      <c r="D54" s="653"/>
      <c r="E54" s="653"/>
      <c r="F54" s="654"/>
      <c r="G54" s="274"/>
      <c r="H54" s="275"/>
      <c r="I54" s="275"/>
      <c r="J54" s="274"/>
      <c r="K54" s="275"/>
      <c r="L54" s="275"/>
      <c r="M54" s="274"/>
      <c r="N54" s="275"/>
      <c r="O54" s="275"/>
      <c r="P54" s="274"/>
      <c r="Q54" s="275"/>
      <c r="R54" s="275"/>
      <c r="S54" s="274"/>
      <c r="T54" s="275"/>
      <c r="U54" s="275"/>
      <c r="V54" s="274"/>
      <c r="W54" s="275"/>
      <c r="X54" s="275"/>
      <c r="Y54" s="274"/>
      <c r="Z54" s="275"/>
      <c r="AA54" s="275"/>
      <c r="AB54" s="274"/>
      <c r="AC54" s="275"/>
      <c r="AD54" s="81"/>
      <c r="AE54" s="276">
        <v>15</v>
      </c>
      <c r="AF54" s="273"/>
    </row>
    <row r="55" spans="1:32">
      <c r="A55" s="93" t="s">
        <v>46</v>
      </c>
      <c r="B55" s="82"/>
      <c r="C55" s="652"/>
      <c r="D55" s="653"/>
      <c r="E55" s="653"/>
      <c r="F55" s="654"/>
      <c r="G55" s="274"/>
      <c r="H55" s="275"/>
      <c r="I55" s="275"/>
      <c r="J55" s="274"/>
      <c r="K55" s="275"/>
      <c r="L55" s="275"/>
      <c r="M55" s="274"/>
      <c r="N55" s="275"/>
      <c r="O55" s="275"/>
      <c r="P55" s="274"/>
      <c r="Q55" s="275"/>
      <c r="R55" s="275"/>
      <c r="S55" s="274"/>
      <c r="T55" s="275"/>
      <c r="U55" s="275"/>
      <c r="V55" s="274"/>
      <c r="W55" s="275"/>
      <c r="X55" s="275"/>
      <c r="Y55" s="274"/>
      <c r="Z55" s="275"/>
      <c r="AA55" s="275"/>
      <c r="AB55" s="274"/>
      <c r="AC55" s="275"/>
      <c r="AD55" s="81"/>
      <c r="AE55" s="276">
        <v>15</v>
      </c>
      <c r="AF55" s="273"/>
    </row>
    <row r="56" spans="1:32">
      <c r="A56" s="93" t="s">
        <v>47</v>
      </c>
      <c r="B56" s="82"/>
      <c r="C56" s="652"/>
      <c r="D56" s="653"/>
      <c r="E56" s="653"/>
      <c r="F56" s="654"/>
      <c r="G56" s="274"/>
      <c r="H56" s="275"/>
      <c r="I56" s="275"/>
      <c r="J56" s="274"/>
      <c r="K56" s="275"/>
      <c r="L56" s="275"/>
      <c r="M56" s="274"/>
      <c r="N56" s="275"/>
      <c r="O56" s="275"/>
      <c r="P56" s="274"/>
      <c r="Q56" s="275"/>
      <c r="R56" s="275"/>
      <c r="S56" s="274"/>
      <c r="T56" s="275"/>
      <c r="U56" s="275"/>
      <c r="V56" s="274"/>
      <c r="W56" s="275"/>
      <c r="X56" s="275"/>
      <c r="Y56" s="274"/>
      <c r="Z56" s="275"/>
      <c r="AA56" s="275"/>
      <c r="AB56" s="274"/>
      <c r="AC56" s="275"/>
      <c r="AD56" s="81"/>
      <c r="AE56" s="276">
        <v>15</v>
      </c>
      <c r="AF56" s="273"/>
    </row>
    <row r="57" spans="1:32">
      <c r="A57" s="96" t="s">
        <v>48</v>
      </c>
      <c r="B57" s="82"/>
      <c r="C57" s="652"/>
      <c r="D57" s="653"/>
      <c r="E57" s="653"/>
      <c r="F57" s="654"/>
      <c r="G57" s="274"/>
      <c r="H57" s="275"/>
      <c r="I57" s="275"/>
      <c r="J57" s="274"/>
      <c r="K57" s="275"/>
      <c r="L57" s="275"/>
      <c r="M57" s="274"/>
      <c r="N57" s="275"/>
      <c r="O57" s="275"/>
      <c r="P57" s="274"/>
      <c r="Q57" s="275"/>
      <c r="R57" s="275"/>
      <c r="S57" s="274"/>
      <c r="T57" s="275"/>
      <c r="U57" s="275"/>
      <c r="V57" s="274"/>
      <c r="W57" s="275"/>
      <c r="X57" s="275"/>
      <c r="Y57" s="274"/>
      <c r="Z57" s="275"/>
      <c r="AA57" s="275"/>
      <c r="AB57" s="274"/>
      <c r="AC57" s="275"/>
      <c r="AD57" s="81"/>
      <c r="AE57" s="276">
        <v>15</v>
      </c>
      <c r="AF57" s="273"/>
    </row>
    <row r="58" spans="1:32" ht="27" customHeight="1">
      <c r="A58" s="94" t="s">
        <v>49</v>
      </c>
      <c r="B58" s="82"/>
      <c r="C58" s="652"/>
      <c r="D58" s="653"/>
      <c r="E58" s="653"/>
      <c r="F58" s="654"/>
      <c r="G58" s="274"/>
      <c r="H58" s="275"/>
      <c r="I58" s="275"/>
      <c r="J58" s="274"/>
      <c r="K58" s="275"/>
      <c r="L58" s="275"/>
      <c r="M58" s="274"/>
      <c r="N58" s="275"/>
      <c r="O58" s="275"/>
      <c r="P58" s="274"/>
      <c r="Q58" s="275"/>
      <c r="R58" s="275"/>
      <c r="S58" s="274"/>
      <c r="T58" s="275"/>
      <c r="U58" s="275"/>
      <c r="V58" s="274"/>
      <c r="W58" s="275"/>
      <c r="X58" s="275"/>
      <c r="Y58" s="274"/>
      <c r="Z58" s="275"/>
      <c r="AA58" s="275"/>
      <c r="AB58" s="274"/>
      <c r="AC58" s="275"/>
      <c r="AD58" s="81"/>
      <c r="AE58" s="276">
        <v>15</v>
      </c>
      <c r="AF58" s="273"/>
    </row>
    <row r="59" spans="1:32">
      <c r="A59" s="93" t="s">
        <v>50</v>
      </c>
      <c r="B59" s="82"/>
      <c r="C59" s="652"/>
      <c r="D59" s="653"/>
      <c r="E59" s="653"/>
      <c r="F59" s="654"/>
      <c r="G59" s="274"/>
      <c r="H59" s="275"/>
      <c r="I59" s="275"/>
      <c r="J59" s="274"/>
      <c r="K59" s="275"/>
      <c r="L59" s="275"/>
      <c r="M59" s="274"/>
      <c r="N59" s="275"/>
      <c r="O59" s="275"/>
      <c r="P59" s="274"/>
      <c r="Q59" s="275"/>
      <c r="R59" s="275"/>
      <c r="S59" s="274"/>
      <c r="T59" s="275"/>
      <c r="U59" s="275"/>
      <c r="V59" s="274"/>
      <c r="W59" s="275"/>
      <c r="X59" s="275"/>
      <c r="Y59" s="274"/>
      <c r="Z59" s="275"/>
      <c r="AA59" s="275"/>
      <c r="AB59" s="274"/>
      <c r="AC59" s="275"/>
      <c r="AD59" s="81"/>
      <c r="AE59" s="276">
        <v>15</v>
      </c>
      <c r="AF59" s="273"/>
    </row>
    <row r="60" spans="1:32" ht="19.5" customHeight="1">
      <c r="A60" s="94" t="s">
        <v>51</v>
      </c>
      <c r="B60" s="82"/>
      <c r="C60" s="652"/>
      <c r="D60" s="653"/>
      <c r="E60" s="653"/>
      <c r="F60" s="654"/>
      <c r="G60" s="274"/>
      <c r="H60" s="275"/>
      <c r="I60" s="275"/>
      <c r="J60" s="274"/>
      <c r="K60" s="275"/>
      <c r="L60" s="275"/>
      <c r="M60" s="274"/>
      <c r="N60" s="275"/>
      <c r="O60" s="275"/>
      <c r="P60" s="274"/>
      <c r="Q60" s="275"/>
      <c r="R60" s="275"/>
      <c r="S60" s="274"/>
      <c r="T60" s="275"/>
      <c r="U60" s="275"/>
      <c r="V60" s="274"/>
      <c r="W60" s="275"/>
      <c r="X60" s="275"/>
      <c r="Y60" s="274"/>
      <c r="Z60" s="275"/>
      <c r="AA60" s="275"/>
      <c r="AB60" s="274"/>
      <c r="AC60" s="275"/>
      <c r="AD60" s="81"/>
      <c r="AE60" s="276">
        <v>15</v>
      </c>
      <c r="AF60" s="273"/>
    </row>
    <row r="61" spans="1:32" ht="23.25" customHeight="1">
      <c r="A61" s="94" t="s">
        <v>52</v>
      </c>
      <c r="B61" s="82"/>
      <c r="C61" s="652"/>
      <c r="D61" s="653"/>
      <c r="E61" s="653"/>
      <c r="F61" s="654"/>
      <c r="G61" s="274"/>
      <c r="H61" s="275"/>
      <c r="I61" s="275"/>
      <c r="J61" s="274"/>
      <c r="K61" s="275"/>
      <c r="L61" s="275"/>
      <c r="M61" s="274"/>
      <c r="N61" s="275"/>
      <c r="O61" s="275"/>
      <c r="P61" s="274"/>
      <c r="Q61" s="275"/>
      <c r="R61" s="275"/>
      <c r="S61" s="274"/>
      <c r="T61" s="275"/>
      <c r="U61" s="275"/>
      <c r="V61" s="274"/>
      <c r="W61" s="275"/>
      <c r="X61" s="275"/>
      <c r="Y61" s="274"/>
      <c r="Z61" s="275"/>
      <c r="AA61" s="275"/>
      <c r="AB61" s="274"/>
      <c r="AC61" s="275"/>
      <c r="AD61" s="81"/>
      <c r="AE61" s="276">
        <v>15</v>
      </c>
      <c r="AF61" s="273"/>
    </row>
    <row r="62" spans="1:32" ht="20.25" customHeight="1">
      <c r="A62" s="94" t="s">
        <v>53</v>
      </c>
      <c r="B62" s="82"/>
      <c r="C62" s="652"/>
      <c r="D62" s="653"/>
      <c r="E62" s="653"/>
      <c r="F62" s="654"/>
      <c r="G62" s="274"/>
      <c r="H62" s="275"/>
      <c r="I62" s="275"/>
      <c r="J62" s="274"/>
      <c r="K62" s="275"/>
      <c r="L62" s="275"/>
      <c r="M62" s="274"/>
      <c r="N62" s="275"/>
      <c r="O62" s="275"/>
      <c r="P62" s="274"/>
      <c r="Q62" s="275"/>
      <c r="R62" s="275"/>
      <c r="S62" s="274"/>
      <c r="T62" s="275"/>
      <c r="U62" s="275"/>
      <c r="V62" s="274"/>
      <c r="W62" s="275"/>
      <c r="X62" s="275"/>
      <c r="Y62" s="274"/>
      <c r="Z62" s="275"/>
      <c r="AA62" s="275"/>
      <c r="AB62" s="274"/>
      <c r="AC62" s="275"/>
      <c r="AD62" s="81"/>
      <c r="AE62" s="276">
        <v>15</v>
      </c>
      <c r="AF62" s="273"/>
    </row>
    <row r="63" spans="1:32" ht="22.5" customHeight="1">
      <c r="A63" s="94" t="s">
        <v>54</v>
      </c>
      <c r="B63" s="82"/>
      <c r="C63" s="652"/>
      <c r="D63" s="653"/>
      <c r="E63" s="653"/>
      <c r="F63" s="654"/>
      <c r="G63" s="274"/>
      <c r="H63" s="275"/>
      <c r="I63" s="275"/>
      <c r="J63" s="274"/>
      <c r="K63" s="275"/>
      <c r="L63" s="275"/>
      <c r="M63" s="274"/>
      <c r="N63" s="275"/>
      <c r="O63" s="275"/>
      <c r="P63" s="274"/>
      <c r="Q63" s="275"/>
      <c r="R63" s="275"/>
      <c r="S63" s="274"/>
      <c r="T63" s="275"/>
      <c r="U63" s="275"/>
      <c r="V63" s="274"/>
      <c r="W63" s="275"/>
      <c r="X63" s="275"/>
      <c r="Y63" s="274"/>
      <c r="Z63" s="275"/>
      <c r="AA63" s="275"/>
      <c r="AB63" s="274"/>
      <c r="AC63" s="275"/>
      <c r="AD63" s="81"/>
      <c r="AE63" s="276">
        <v>15</v>
      </c>
      <c r="AF63" s="273"/>
    </row>
    <row r="64" spans="1:32" ht="19.5" customHeight="1">
      <c r="A64" s="94" t="s">
        <v>74</v>
      </c>
      <c r="B64" s="82"/>
      <c r="C64" s="652"/>
      <c r="D64" s="653"/>
      <c r="E64" s="653"/>
      <c r="F64" s="654"/>
      <c r="G64" s="274"/>
      <c r="H64" s="275"/>
      <c r="I64" s="275"/>
      <c r="J64" s="274"/>
      <c r="K64" s="275"/>
      <c r="L64" s="275"/>
      <c r="M64" s="274"/>
      <c r="N64" s="275"/>
      <c r="O64" s="275"/>
      <c r="P64" s="274"/>
      <c r="Q64" s="275"/>
      <c r="R64" s="275"/>
      <c r="S64" s="274"/>
      <c r="T64" s="275"/>
      <c r="U64" s="275"/>
      <c r="V64" s="274"/>
      <c r="W64" s="275"/>
      <c r="X64" s="275"/>
      <c r="Y64" s="274"/>
      <c r="Z64" s="275"/>
      <c r="AA64" s="275"/>
      <c r="AB64" s="274"/>
      <c r="AC64" s="275"/>
      <c r="AD64" s="81"/>
      <c r="AE64" s="276">
        <v>15</v>
      </c>
      <c r="AF64" s="273"/>
    </row>
    <row r="65" spans="1:32" ht="24" customHeight="1">
      <c r="A65" s="94" t="s">
        <v>56</v>
      </c>
      <c r="B65" s="82"/>
      <c r="C65" s="652"/>
      <c r="D65" s="653"/>
      <c r="E65" s="653"/>
      <c r="F65" s="654"/>
      <c r="G65" s="274"/>
      <c r="H65" s="275"/>
      <c r="I65" s="275"/>
      <c r="J65" s="274"/>
      <c r="K65" s="275"/>
      <c r="L65" s="275"/>
      <c r="M65" s="274"/>
      <c r="N65" s="275"/>
      <c r="O65" s="275"/>
      <c r="P65" s="274"/>
      <c r="Q65" s="275"/>
      <c r="R65" s="275"/>
      <c r="S65" s="274"/>
      <c r="T65" s="275"/>
      <c r="U65" s="275"/>
      <c r="V65" s="274"/>
      <c r="W65" s="275"/>
      <c r="X65" s="275"/>
      <c r="Y65" s="274"/>
      <c r="Z65" s="275"/>
      <c r="AA65" s="275"/>
      <c r="AB65" s="274"/>
      <c r="AC65" s="275"/>
      <c r="AD65" s="81"/>
      <c r="AE65" s="276">
        <v>15</v>
      </c>
      <c r="AF65" s="273"/>
    </row>
    <row r="66" spans="1:32">
      <c r="A66" s="94" t="s">
        <v>104</v>
      </c>
      <c r="B66" s="82"/>
      <c r="C66" s="652"/>
      <c r="D66" s="653"/>
      <c r="E66" s="653"/>
      <c r="F66" s="654"/>
      <c r="G66" s="274"/>
      <c r="H66" s="275"/>
      <c r="I66" s="275"/>
      <c r="J66" s="274"/>
      <c r="K66" s="275"/>
      <c r="L66" s="275"/>
      <c r="M66" s="274"/>
      <c r="N66" s="275"/>
      <c r="O66" s="275"/>
      <c r="P66" s="274"/>
      <c r="Q66" s="275"/>
      <c r="R66" s="275"/>
      <c r="S66" s="274"/>
      <c r="T66" s="275"/>
      <c r="U66" s="275"/>
      <c r="V66" s="274"/>
      <c r="W66" s="275"/>
      <c r="X66" s="275"/>
      <c r="Y66" s="274"/>
      <c r="Z66" s="275"/>
      <c r="AA66" s="275"/>
      <c r="AB66" s="274"/>
      <c r="AC66" s="275"/>
      <c r="AD66" s="81"/>
      <c r="AE66" s="276">
        <v>15</v>
      </c>
      <c r="AF66" s="273"/>
    </row>
    <row r="67" spans="1:32">
      <c r="A67" s="365" t="s">
        <v>129</v>
      </c>
      <c r="B67" s="82"/>
      <c r="C67" s="652"/>
      <c r="D67" s="653"/>
      <c r="E67" s="653"/>
      <c r="F67" s="654"/>
      <c r="G67" s="274"/>
      <c r="H67" s="275"/>
      <c r="I67" s="275"/>
      <c r="J67" s="274"/>
      <c r="K67" s="275"/>
      <c r="L67" s="275"/>
      <c r="M67" s="274"/>
      <c r="N67" s="275"/>
      <c r="O67" s="275"/>
      <c r="P67" s="274"/>
      <c r="Q67" s="275"/>
      <c r="R67" s="275"/>
      <c r="S67" s="274"/>
      <c r="T67" s="275"/>
      <c r="U67" s="275"/>
      <c r="V67" s="274"/>
      <c r="W67" s="275"/>
      <c r="X67" s="275"/>
      <c r="Y67" s="274"/>
      <c r="Z67" s="275"/>
      <c r="AA67" s="275"/>
      <c r="AB67" s="274"/>
      <c r="AC67" s="275"/>
      <c r="AD67" s="81"/>
      <c r="AE67" s="276"/>
      <c r="AF67" s="273"/>
    </row>
    <row r="68" spans="1:32">
      <c r="A68" s="365" t="s">
        <v>130</v>
      </c>
      <c r="B68" s="82"/>
      <c r="C68" s="652"/>
      <c r="D68" s="653"/>
      <c r="E68" s="653"/>
      <c r="F68" s="654"/>
      <c r="G68" s="274"/>
      <c r="H68" s="275"/>
      <c r="I68" s="275"/>
      <c r="J68" s="274"/>
      <c r="K68" s="275"/>
      <c r="L68" s="275"/>
      <c r="M68" s="274"/>
      <c r="N68" s="275"/>
      <c r="O68" s="275"/>
      <c r="P68" s="274"/>
      <c r="Q68" s="275"/>
      <c r="R68" s="275"/>
      <c r="S68" s="274"/>
      <c r="T68" s="275"/>
      <c r="U68" s="275"/>
      <c r="V68" s="274"/>
      <c r="W68" s="275"/>
      <c r="X68" s="275"/>
      <c r="Y68" s="274"/>
      <c r="Z68" s="275"/>
      <c r="AA68" s="275"/>
      <c r="AB68" s="274"/>
      <c r="AC68" s="275"/>
      <c r="AD68" s="81"/>
      <c r="AE68" s="276"/>
      <c r="AF68" s="273"/>
    </row>
    <row r="69" spans="1:32">
      <c r="A69" s="365" t="s">
        <v>131</v>
      </c>
      <c r="B69" s="82"/>
      <c r="C69" s="652"/>
      <c r="D69" s="653"/>
      <c r="E69" s="653"/>
      <c r="F69" s="654"/>
      <c r="G69" s="274"/>
      <c r="H69" s="275"/>
      <c r="I69" s="275"/>
      <c r="J69" s="274"/>
      <c r="K69" s="275"/>
      <c r="L69" s="275"/>
      <c r="M69" s="274"/>
      <c r="N69" s="275"/>
      <c r="O69" s="275"/>
      <c r="P69" s="274"/>
      <c r="Q69" s="275"/>
      <c r="R69" s="275"/>
      <c r="S69" s="274"/>
      <c r="T69" s="275"/>
      <c r="U69" s="275"/>
      <c r="V69" s="274"/>
      <c r="W69" s="275"/>
      <c r="X69" s="275"/>
      <c r="Y69" s="274"/>
      <c r="Z69" s="275"/>
      <c r="AA69" s="275"/>
      <c r="AB69" s="274"/>
      <c r="AC69" s="275"/>
      <c r="AD69" s="81"/>
      <c r="AE69" s="276"/>
      <c r="AF69" s="273"/>
    </row>
    <row r="70" spans="1:32">
      <c r="A70" s="365" t="s">
        <v>132</v>
      </c>
      <c r="B70" s="82"/>
      <c r="C70" s="652"/>
      <c r="D70" s="653"/>
      <c r="E70" s="653"/>
      <c r="F70" s="654"/>
      <c r="G70" s="274"/>
      <c r="H70" s="275"/>
      <c r="I70" s="275"/>
      <c r="J70" s="274"/>
      <c r="K70" s="275"/>
      <c r="L70" s="275"/>
      <c r="M70" s="274"/>
      <c r="N70" s="275"/>
      <c r="O70" s="275"/>
      <c r="P70" s="274"/>
      <c r="Q70" s="275"/>
      <c r="R70" s="275"/>
      <c r="S70" s="274"/>
      <c r="T70" s="275"/>
      <c r="U70" s="275"/>
      <c r="V70" s="274"/>
      <c r="W70" s="275"/>
      <c r="X70" s="275"/>
      <c r="Y70" s="274"/>
      <c r="Z70" s="275"/>
      <c r="AA70" s="275"/>
      <c r="AB70" s="274"/>
      <c r="AC70" s="275"/>
      <c r="AD70" s="81"/>
      <c r="AE70" s="276"/>
      <c r="AF70" s="273"/>
    </row>
    <row r="71" spans="1:32">
      <c r="A71" s="365" t="s">
        <v>133</v>
      </c>
      <c r="B71" s="82"/>
      <c r="C71" s="652"/>
      <c r="D71" s="653"/>
      <c r="E71" s="653"/>
      <c r="F71" s="654"/>
      <c r="G71" s="274"/>
      <c r="H71" s="275"/>
      <c r="I71" s="275"/>
      <c r="J71" s="274"/>
      <c r="K71" s="275"/>
      <c r="L71" s="275"/>
      <c r="M71" s="274"/>
      <c r="N71" s="275"/>
      <c r="O71" s="275"/>
      <c r="P71" s="274"/>
      <c r="Q71" s="275"/>
      <c r="R71" s="275"/>
      <c r="S71" s="274"/>
      <c r="T71" s="275"/>
      <c r="U71" s="275"/>
      <c r="V71" s="274"/>
      <c r="W71" s="275"/>
      <c r="X71" s="275"/>
      <c r="Y71" s="274"/>
      <c r="Z71" s="275"/>
      <c r="AA71" s="275"/>
      <c r="AB71" s="274"/>
      <c r="AC71" s="275"/>
      <c r="AD71" s="81"/>
      <c r="AE71" s="276"/>
      <c r="AF71" s="273"/>
    </row>
    <row r="72" spans="1:32">
      <c r="A72" s="365" t="s">
        <v>134</v>
      </c>
      <c r="B72" s="82"/>
      <c r="C72" s="652"/>
      <c r="D72" s="653"/>
      <c r="E72" s="653"/>
      <c r="F72" s="654"/>
      <c r="G72" s="274"/>
      <c r="H72" s="275"/>
      <c r="I72" s="275"/>
      <c r="J72" s="274"/>
      <c r="K72" s="275"/>
      <c r="L72" s="275"/>
      <c r="M72" s="274"/>
      <c r="N72" s="275"/>
      <c r="O72" s="275"/>
      <c r="P72" s="274"/>
      <c r="Q72" s="275"/>
      <c r="R72" s="275"/>
      <c r="S72" s="274"/>
      <c r="T72" s="275"/>
      <c r="U72" s="275"/>
      <c r="V72" s="274"/>
      <c r="W72" s="275"/>
      <c r="X72" s="275"/>
      <c r="Y72" s="274"/>
      <c r="Z72" s="275"/>
      <c r="AA72" s="275"/>
      <c r="AB72" s="274"/>
      <c r="AC72" s="275"/>
      <c r="AD72" s="81"/>
      <c r="AE72" s="276"/>
      <c r="AF72" s="273"/>
    </row>
    <row r="73" spans="1:32">
      <c r="A73" s="365" t="s">
        <v>135</v>
      </c>
      <c r="B73" s="82"/>
      <c r="C73" s="652"/>
      <c r="D73" s="653"/>
      <c r="E73" s="653"/>
      <c r="F73" s="654"/>
      <c r="G73" s="274"/>
      <c r="H73" s="275"/>
      <c r="I73" s="275"/>
      <c r="J73" s="274"/>
      <c r="K73" s="275"/>
      <c r="L73" s="275"/>
      <c r="M73" s="274"/>
      <c r="N73" s="275"/>
      <c r="O73" s="275"/>
      <c r="P73" s="274"/>
      <c r="Q73" s="275"/>
      <c r="R73" s="275"/>
      <c r="S73" s="274"/>
      <c r="T73" s="275"/>
      <c r="U73" s="275"/>
      <c r="V73" s="274"/>
      <c r="W73" s="275"/>
      <c r="X73" s="275"/>
      <c r="Y73" s="274"/>
      <c r="Z73" s="275"/>
      <c r="AA73" s="275"/>
      <c r="AB73" s="274"/>
      <c r="AC73" s="275"/>
      <c r="AD73" s="81"/>
      <c r="AE73" s="276"/>
      <c r="AF73" s="273"/>
    </row>
    <row r="74" spans="1:32">
      <c r="A74" s="365" t="s">
        <v>119</v>
      </c>
      <c r="B74" s="82"/>
      <c r="C74" s="652"/>
      <c r="D74" s="653"/>
      <c r="E74" s="653"/>
      <c r="F74" s="682"/>
      <c r="G74" s="274"/>
      <c r="H74" s="275"/>
      <c r="I74" s="275"/>
      <c r="J74" s="274"/>
      <c r="K74" s="275"/>
      <c r="L74" s="275"/>
      <c r="M74" s="274"/>
      <c r="N74" s="275"/>
      <c r="O74" s="275"/>
      <c r="P74" s="274"/>
      <c r="Q74" s="275"/>
      <c r="R74" s="275"/>
      <c r="S74" s="274"/>
      <c r="T74" s="275"/>
      <c r="U74" s="275"/>
      <c r="V74" s="274"/>
      <c r="W74" s="275"/>
      <c r="X74" s="275"/>
      <c r="Y74" s="274"/>
      <c r="Z74" s="275"/>
      <c r="AA74" s="275"/>
      <c r="AB74" s="274"/>
      <c r="AC74" s="275"/>
      <c r="AD74" s="81"/>
      <c r="AE74" s="276"/>
      <c r="AF74" s="273"/>
    </row>
    <row r="75" spans="1:32">
      <c r="A75" s="365" t="s">
        <v>110</v>
      </c>
      <c r="B75" s="82"/>
      <c r="C75" s="652"/>
      <c r="D75" s="653"/>
      <c r="E75" s="653"/>
      <c r="F75" s="682"/>
      <c r="G75" s="274"/>
      <c r="H75" s="275"/>
      <c r="I75" s="275"/>
      <c r="J75" s="274"/>
      <c r="K75" s="275"/>
      <c r="L75" s="275"/>
      <c r="M75" s="274"/>
      <c r="N75" s="275"/>
      <c r="O75" s="275"/>
      <c r="P75" s="274"/>
      <c r="Q75" s="275"/>
      <c r="R75" s="275"/>
      <c r="S75" s="274"/>
      <c r="T75" s="275"/>
      <c r="U75" s="275"/>
      <c r="V75" s="274"/>
      <c r="W75" s="275"/>
      <c r="X75" s="275"/>
      <c r="Y75" s="274"/>
      <c r="Z75" s="275"/>
      <c r="AA75" s="275"/>
      <c r="AB75" s="274"/>
      <c r="AC75" s="275"/>
      <c r="AD75" s="81"/>
      <c r="AE75" s="276"/>
      <c r="AF75" s="273"/>
    </row>
    <row r="76" spans="1:32">
      <c r="A76" s="365" t="s">
        <v>111</v>
      </c>
      <c r="B76" s="82"/>
      <c r="C76" s="652"/>
      <c r="D76" s="653"/>
      <c r="E76" s="653"/>
      <c r="F76" s="682"/>
      <c r="G76" s="274"/>
      <c r="H76" s="275"/>
      <c r="I76" s="275"/>
      <c r="J76" s="274"/>
      <c r="K76" s="275"/>
      <c r="L76" s="275"/>
      <c r="M76" s="274"/>
      <c r="N76" s="275"/>
      <c r="O76" s="275"/>
      <c r="P76" s="274"/>
      <c r="Q76" s="275"/>
      <c r="R76" s="275"/>
      <c r="S76" s="274"/>
      <c r="T76" s="275"/>
      <c r="U76" s="275"/>
      <c r="V76" s="274"/>
      <c r="W76" s="275"/>
      <c r="X76" s="275"/>
      <c r="Y76" s="274"/>
      <c r="Z76" s="275"/>
      <c r="AA76" s="275"/>
      <c r="AB76" s="274"/>
      <c r="AC76" s="275"/>
      <c r="AD76" s="81"/>
      <c r="AE76" s="276"/>
      <c r="AF76" s="273"/>
    </row>
    <row r="77" spans="1:32">
      <c r="A77" s="377" t="s">
        <v>112</v>
      </c>
      <c r="B77" s="82"/>
      <c r="C77" s="652"/>
      <c r="D77" s="653"/>
      <c r="E77" s="653"/>
      <c r="F77" s="682"/>
      <c r="G77" s="274"/>
      <c r="H77" s="275"/>
      <c r="I77" s="275"/>
      <c r="J77" s="274"/>
      <c r="K77" s="275"/>
      <c r="L77" s="275"/>
      <c r="M77" s="274"/>
      <c r="N77" s="275"/>
      <c r="O77" s="275"/>
      <c r="P77" s="274"/>
      <c r="Q77" s="275"/>
      <c r="R77" s="275"/>
      <c r="S77" s="274"/>
      <c r="T77" s="275"/>
      <c r="U77" s="275"/>
      <c r="V77" s="274"/>
      <c r="W77" s="275"/>
      <c r="X77" s="275"/>
      <c r="Y77" s="274"/>
      <c r="Z77" s="275"/>
      <c r="AA77" s="275"/>
      <c r="AB77" s="274"/>
      <c r="AC77" s="275"/>
      <c r="AD77" s="81"/>
      <c r="AE77" s="276"/>
      <c r="AF77" s="273"/>
    </row>
    <row r="78" spans="1:32">
      <c r="A78" s="94" t="s">
        <v>122</v>
      </c>
      <c r="B78" s="82"/>
      <c r="C78" s="652"/>
      <c r="D78" s="653"/>
      <c r="E78" s="653"/>
      <c r="F78" s="654"/>
      <c r="G78" s="274"/>
      <c r="H78" s="275"/>
      <c r="I78" s="275"/>
      <c r="J78" s="274"/>
      <c r="K78" s="275"/>
      <c r="L78" s="275"/>
      <c r="M78" s="274"/>
      <c r="N78" s="275"/>
      <c r="O78" s="275"/>
      <c r="P78" s="274"/>
      <c r="Q78" s="275"/>
      <c r="R78" s="275"/>
      <c r="S78" s="274"/>
      <c r="T78" s="275"/>
      <c r="U78" s="275"/>
      <c r="V78" s="274"/>
      <c r="W78" s="275"/>
      <c r="X78" s="275"/>
      <c r="Y78" s="274"/>
      <c r="Z78" s="275"/>
      <c r="AA78" s="275"/>
      <c r="AB78" s="274"/>
      <c r="AC78" s="275"/>
      <c r="AD78" s="81"/>
      <c r="AE78" s="276"/>
      <c r="AF78" s="273"/>
    </row>
    <row r="79" spans="1:32" ht="15.75" thickBot="1">
      <c r="A79" s="94"/>
      <c r="B79" s="82"/>
      <c r="C79" s="652"/>
      <c r="D79" s="653"/>
      <c r="E79" s="653"/>
      <c r="F79" s="654"/>
      <c r="G79" s="274"/>
      <c r="H79" s="275"/>
      <c r="I79" s="275"/>
      <c r="J79" s="274"/>
      <c r="K79" s="275"/>
      <c r="L79" s="275"/>
      <c r="M79" s="274"/>
      <c r="N79" s="275"/>
      <c r="O79" s="275"/>
      <c r="P79" s="274"/>
      <c r="Q79" s="275"/>
      <c r="R79" s="275"/>
      <c r="S79" s="274"/>
      <c r="T79" s="275"/>
      <c r="U79" s="275"/>
      <c r="V79" s="274"/>
      <c r="W79" s="275"/>
      <c r="X79" s="275"/>
      <c r="Y79" s="274"/>
      <c r="Z79" s="275"/>
      <c r="AA79" s="275"/>
      <c r="AB79" s="274"/>
      <c r="AC79" s="275"/>
      <c r="AD79" s="81"/>
      <c r="AE79" s="276"/>
      <c r="AF79" s="273"/>
    </row>
    <row r="80" spans="1:32" ht="16.5" thickBot="1">
      <c r="A80" s="679" t="s">
        <v>58</v>
      </c>
      <c r="B80" s="680"/>
      <c r="C80" s="680"/>
      <c r="D80" s="680"/>
      <c r="E80" s="680"/>
      <c r="F80" s="681"/>
      <c r="G80" s="280"/>
      <c r="H80" s="344"/>
      <c r="I80" s="344"/>
      <c r="J80" s="280"/>
      <c r="K80" s="344"/>
      <c r="L80" s="275"/>
      <c r="M80" s="280"/>
      <c r="N80" s="344"/>
      <c r="O80" s="344"/>
      <c r="P80" s="280"/>
      <c r="Q80" s="344"/>
      <c r="R80" s="344"/>
      <c r="S80" s="354">
        <v>4</v>
      </c>
      <c r="T80" s="282"/>
      <c r="U80" s="282"/>
      <c r="V80" s="354">
        <v>6</v>
      </c>
      <c r="W80" s="344"/>
      <c r="X80" s="344"/>
      <c r="Y80" s="280"/>
      <c r="Z80" s="344"/>
      <c r="AA80" s="344"/>
      <c r="AB80" s="280"/>
      <c r="AC80" s="344"/>
      <c r="AD80" s="283"/>
      <c r="AE80" s="284"/>
      <c r="AF80" s="285">
        <f t="shared" ref="AF80:AF81" si="6">SUM(G80,J80,M80,P80,S80,V80,Y80,AB80)</f>
        <v>10</v>
      </c>
    </row>
    <row r="81" spans="1:32" ht="15.75" thickBot="1">
      <c r="A81" s="286" t="s">
        <v>59</v>
      </c>
      <c r="B81" s="287"/>
      <c r="C81" s="655"/>
      <c r="D81" s="656"/>
      <c r="E81" s="656"/>
      <c r="F81" s="656"/>
      <c r="G81" s="288"/>
      <c r="H81" s="289"/>
      <c r="I81" s="289"/>
      <c r="J81" s="288"/>
      <c r="K81" s="289"/>
      <c r="L81" s="289"/>
      <c r="M81" s="288"/>
      <c r="N81" s="289"/>
      <c r="O81" s="289"/>
      <c r="P81" s="288"/>
      <c r="Q81" s="289"/>
      <c r="R81" s="289"/>
      <c r="S81" s="288"/>
      <c r="T81" s="289"/>
      <c r="U81" s="289"/>
      <c r="V81" s="288"/>
      <c r="W81" s="289"/>
      <c r="X81" s="289"/>
      <c r="Y81" s="288"/>
      <c r="Z81" s="289"/>
      <c r="AA81" s="289"/>
      <c r="AB81" s="288">
        <v>6</v>
      </c>
      <c r="AC81" s="289"/>
      <c r="AD81" s="290"/>
      <c r="AE81" s="291">
        <f>SUM(G81,J81,M81,P81,S81,V81)*15</f>
        <v>0</v>
      </c>
      <c r="AF81" s="292">
        <f t="shared" si="6"/>
        <v>6</v>
      </c>
    </row>
    <row r="82" spans="1:32" ht="16.5" thickTop="1" thickBot="1">
      <c r="A82" s="657" t="s">
        <v>60</v>
      </c>
      <c r="B82" s="658"/>
      <c r="C82" s="658"/>
      <c r="D82" s="658"/>
      <c r="E82" s="658"/>
      <c r="F82" s="659"/>
      <c r="G82" s="440">
        <f>SUM(G8:G81)</f>
        <v>29</v>
      </c>
      <c r="H82" s="408">
        <f t="shared" ref="H82:AD82" si="7">SUM(H8:H81)</f>
        <v>352</v>
      </c>
      <c r="I82" s="408">
        <f t="shared" si="7"/>
        <v>373</v>
      </c>
      <c r="J82" s="440">
        <f t="shared" si="7"/>
        <v>31</v>
      </c>
      <c r="K82" s="408">
        <f t="shared" si="7"/>
        <v>372</v>
      </c>
      <c r="L82" s="408">
        <f t="shared" si="7"/>
        <v>388</v>
      </c>
      <c r="M82" s="440">
        <f t="shared" si="7"/>
        <v>30</v>
      </c>
      <c r="N82" s="408">
        <f t="shared" si="7"/>
        <v>352</v>
      </c>
      <c r="O82" s="408">
        <f t="shared" si="7"/>
        <v>398</v>
      </c>
      <c r="P82" s="440">
        <f t="shared" si="7"/>
        <v>30</v>
      </c>
      <c r="Q82" s="408">
        <f t="shared" si="7"/>
        <v>292</v>
      </c>
      <c r="R82" s="408">
        <f t="shared" si="7"/>
        <v>333</v>
      </c>
      <c r="S82" s="440">
        <f t="shared" si="7"/>
        <v>30</v>
      </c>
      <c r="T82" s="408">
        <f t="shared" si="7"/>
        <v>277</v>
      </c>
      <c r="U82" s="408">
        <f t="shared" si="7"/>
        <v>373</v>
      </c>
      <c r="V82" s="440">
        <f t="shared" si="7"/>
        <v>30</v>
      </c>
      <c r="W82" s="408">
        <f t="shared" si="7"/>
        <v>232</v>
      </c>
      <c r="X82" s="408">
        <f t="shared" si="7"/>
        <v>368</v>
      </c>
      <c r="Y82" s="440">
        <f t="shared" si="7"/>
        <v>30</v>
      </c>
      <c r="Z82" s="408">
        <f t="shared" si="7"/>
        <v>232</v>
      </c>
      <c r="AA82" s="408">
        <f t="shared" si="7"/>
        <v>368</v>
      </c>
      <c r="AB82" s="440">
        <f t="shared" si="7"/>
        <v>30</v>
      </c>
      <c r="AC82" s="408">
        <f t="shared" si="7"/>
        <v>202</v>
      </c>
      <c r="AD82" s="408">
        <f t="shared" si="7"/>
        <v>298</v>
      </c>
      <c r="AE82" s="332">
        <f>SUM(AE17,AE30,AE37,AE80,AE81)</f>
        <v>5110</v>
      </c>
      <c r="AF82" s="332">
        <f>SUM(AF17,AF30,AF37,AF38,AF80,AF81)</f>
        <v>240</v>
      </c>
    </row>
    <row r="83" spans="1:32" ht="15.75" thickTop="1"/>
  </sheetData>
  <mergeCells count="94">
    <mergeCell ref="C72:F72"/>
    <mergeCell ref="C73:F73"/>
    <mergeCell ref="C78:F78"/>
    <mergeCell ref="C79:F79"/>
    <mergeCell ref="A80:F80"/>
    <mergeCell ref="C74:F74"/>
    <mergeCell ref="C75:F75"/>
    <mergeCell ref="C76:F76"/>
    <mergeCell ref="C77:F77"/>
    <mergeCell ref="C67:F67"/>
    <mergeCell ref="C68:F68"/>
    <mergeCell ref="C69:F69"/>
    <mergeCell ref="C70:F70"/>
    <mergeCell ref="C71:F71"/>
    <mergeCell ref="C61:F61"/>
    <mergeCell ref="C62:F62"/>
    <mergeCell ref="C63:F63"/>
    <mergeCell ref="C64:F64"/>
    <mergeCell ref="C65:F65"/>
    <mergeCell ref="A1:AF1"/>
    <mergeCell ref="A2:AF2"/>
    <mergeCell ref="A3:AF3"/>
    <mergeCell ref="A4:F4"/>
    <mergeCell ref="G4:X4"/>
    <mergeCell ref="AE4:AF4"/>
    <mergeCell ref="C11:F11"/>
    <mergeCell ref="P5:R5"/>
    <mergeCell ref="S5:U5"/>
    <mergeCell ref="V5:X5"/>
    <mergeCell ref="Y5:AA5"/>
    <mergeCell ref="C5:F6"/>
    <mergeCell ref="G5:I5"/>
    <mergeCell ref="J5:L5"/>
    <mergeCell ref="M5:O5"/>
    <mergeCell ref="AF5:AF6"/>
    <mergeCell ref="A7:AF7"/>
    <mergeCell ref="C8:F8"/>
    <mergeCell ref="C9:F9"/>
    <mergeCell ref="C10:F10"/>
    <mergeCell ref="AB5:AD5"/>
    <mergeCell ref="AE5:AE6"/>
    <mergeCell ref="A5:A6"/>
    <mergeCell ref="B5:B6"/>
    <mergeCell ref="C23:F23"/>
    <mergeCell ref="C12:F12"/>
    <mergeCell ref="C13:F13"/>
    <mergeCell ref="C14:F14"/>
    <mergeCell ref="C15:F15"/>
    <mergeCell ref="C16:F16"/>
    <mergeCell ref="A18:AD18"/>
    <mergeCell ref="C19:F19"/>
    <mergeCell ref="C20:F20"/>
    <mergeCell ref="C21:F21"/>
    <mergeCell ref="C22:F22"/>
    <mergeCell ref="C17:F17"/>
    <mergeCell ref="C33:F33"/>
    <mergeCell ref="C24:F24"/>
    <mergeCell ref="C25:F25"/>
    <mergeCell ref="C26:F26"/>
    <mergeCell ref="C27:F27"/>
    <mergeCell ref="C28:F28"/>
    <mergeCell ref="C29:F29"/>
    <mergeCell ref="C30:F30"/>
    <mergeCell ref="C32:F32"/>
    <mergeCell ref="A31:AD31"/>
    <mergeCell ref="C47:F47"/>
    <mergeCell ref="C34:F34"/>
    <mergeCell ref="C35:F35"/>
    <mergeCell ref="C36:F36"/>
    <mergeCell ref="C37:F37"/>
    <mergeCell ref="C39:F39"/>
    <mergeCell ref="C41:F41"/>
    <mergeCell ref="C43:F43"/>
    <mergeCell ref="C44:F44"/>
    <mergeCell ref="C45:F45"/>
    <mergeCell ref="C46:F46"/>
    <mergeCell ref="A38:F38"/>
    <mergeCell ref="C40:F40"/>
    <mergeCell ref="C48:F48"/>
    <mergeCell ref="C49:F49"/>
    <mergeCell ref="C66:F66"/>
    <mergeCell ref="C81:F81"/>
    <mergeCell ref="A82:F82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81"/>
  <sheetViews>
    <sheetView zoomScale="80" zoomScaleNormal="80" workbookViewId="0">
      <selection sqref="A1:AF1"/>
    </sheetView>
  </sheetViews>
  <sheetFormatPr defaultRowHeight="15"/>
  <cols>
    <col min="1" max="1" width="42.85546875" customWidth="1"/>
    <col min="5" max="5" width="4.85546875" customWidth="1"/>
    <col min="6" max="6" width="6" hidden="1" customWidth="1"/>
    <col min="7" max="7" width="7" customWidth="1"/>
    <col min="8" max="8" width="6.85546875" customWidth="1"/>
    <col min="9" max="9" width="7.5703125" customWidth="1"/>
    <col min="10" max="10" width="8.28515625" customWidth="1"/>
    <col min="11" max="11" width="7.5703125" customWidth="1"/>
    <col min="12" max="12" width="8.140625" customWidth="1"/>
    <col min="13" max="13" width="7.85546875" customWidth="1"/>
    <col min="14" max="15" width="7" customWidth="1"/>
    <col min="16" max="16" width="7.140625" customWidth="1"/>
    <col min="17" max="17" width="7.7109375" customWidth="1"/>
    <col min="18" max="18" width="7.85546875" customWidth="1"/>
    <col min="19" max="19" width="8.140625" customWidth="1"/>
    <col min="20" max="20" width="6.7109375" customWidth="1"/>
    <col min="21" max="21" width="7.5703125" customWidth="1"/>
    <col min="22" max="22" width="8.140625" customWidth="1"/>
    <col min="23" max="23" width="7.5703125" customWidth="1"/>
    <col min="24" max="24" width="7.7109375" customWidth="1"/>
    <col min="25" max="25" width="7.42578125" customWidth="1"/>
    <col min="26" max="26" width="8" customWidth="1"/>
    <col min="27" max="27" width="6.85546875" customWidth="1"/>
    <col min="28" max="28" width="6.42578125" customWidth="1"/>
    <col min="29" max="29" width="7.42578125" customWidth="1"/>
    <col min="30" max="30" width="6.7109375" customWidth="1"/>
    <col min="31" max="31" width="11.28515625" customWidth="1"/>
    <col min="32" max="32" width="9.42578125" customWidth="1"/>
  </cols>
  <sheetData>
    <row r="1" spans="1:32" ht="15.75" thickTop="1">
      <c r="A1" s="684" t="s">
        <v>105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6"/>
    </row>
    <row r="2" spans="1:32" ht="15.75" thickBot="1">
      <c r="A2" s="687" t="s">
        <v>81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W2" s="688"/>
      <c r="X2" s="688"/>
      <c r="Y2" s="688"/>
      <c r="Z2" s="688"/>
      <c r="AA2" s="688"/>
      <c r="AB2" s="688"/>
      <c r="AC2" s="688"/>
      <c r="AD2" s="688"/>
      <c r="AE2" s="688"/>
      <c r="AF2" s="689"/>
    </row>
    <row r="3" spans="1:32" ht="15.75" thickBot="1">
      <c r="A3" s="563" t="s">
        <v>140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4"/>
      <c r="Z3" s="564"/>
      <c r="AA3" s="564"/>
      <c r="AB3" s="564"/>
      <c r="AC3" s="564"/>
      <c r="AD3" s="564"/>
      <c r="AE3" s="564"/>
      <c r="AF3" s="565"/>
    </row>
    <row r="4" spans="1:32" ht="15.75" thickBot="1">
      <c r="A4" s="566" t="s">
        <v>1</v>
      </c>
      <c r="B4" s="564"/>
      <c r="C4" s="564"/>
      <c r="D4" s="564"/>
      <c r="E4" s="564"/>
      <c r="F4" s="567"/>
      <c r="G4" s="568" t="s">
        <v>2</v>
      </c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1"/>
      <c r="Z4" s="1"/>
      <c r="AA4" s="1"/>
      <c r="AB4" s="1"/>
      <c r="AC4" s="1"/>
      <c r="AD4" s="1"/>
      <c r="AE4" s="568"/>
      <c r="AF4" s="570"/>
    </row>
    <row r="5" spans="1:32" ht="15.75" thickBot="1">
      <c r="A5" s="591" t="s">
        <v>3</v>
      </c>
      <c r="B5" s="593" t="s">
        <v>4</v>
      </c>
      <c r="C5" s="572" t="s">
        <v>5</v>
      </c>
      <c r="D5" s="569"/>
      <c r="E5" s="569"/>
      <c r="F5" s="571"/>
      <c r="G5" s="568" t="s">
        <v>6</v>
      </c>
      <c r="H5" s="569"/>
      <c r="I5" s="571"/>
      <c r="J5" s="568" t="s">
        <v>7</v>
      </c>
      <c r="K5" s="569"/>
      <c r="L5" s="571"/>
      <c r="M5" s="568" t="s">
        <v>8</v>
      </c>
      <c r="N5" s="569"/>
      <c r="O5" s="571"/>
      <c r="P5" s="568" t="s">
        <v>9</v>
      </c>
      <c r="Q5" s="569"/>
      <c r="R5" s="571"/>
      <c r="S5" s="568" t="s">
        <v>10</v>
      </c>
      <c r="T5" s="569"/>
      <c r="U5" s="571"/>
      <c r="V5" s="568" t="s">
        <v>11</v>
      </c>
      <c r="W5" s="569"/>
      <c r="X5" s="571"/>
      <c r="Y5" s="568">
        <v>7</v>
      </c>
      <c r="Z5" s="569"/>
      <c r="AA5" s="571"/>
      <c r="AB5" s="568">
        <v>8</v>
      </c>
      <c r="AC5" s="569"/>
      <c r="AD5" s="571"/>
      <c r="AE5" s="589" t="s">
        <v>12</v>
      </c>
      <c r="AF5" s="581" t="s">
        <v>13</v>
      </c>
    </row>
    <row r="6" spans="1:32" ht="15.75" thickBot="1">
      <c r="A6" s="592"/>
      <c r="B6" s="594"/>
      <c r="C6" s="573"/>
      <c r="D6" s="574"/>
      <c r="E6" s="574"/>
      <c r="F6" s="575"/>
      <c r="G6" s="2" t="s">
        <v>14</v>
      </c>
      <c r="H6" s="3" t="s">
        <v>15</v>
      </c>
      <c r="I6" s="1" t="s">
        <v>16</v>
      </c>
      <c r="J6" s="2" t="s">
        <v>14</v>
      </c>
      <c r="K6" s="3" t="s">
        <v>15</v>
      </c>
      <c r="L6" s="1" t="s">
        <v>16</v>
      </c>
      <c r="M6" s="2" t="s">
        <v>14</v>
      </c>
      <c r="N6" s="3" t="s">
        <v>15</v>
      </c>
      <c r="O6" s="1" t="s">
        <v>16</v>
      </c>
      <c r="P6" s="2" t="s">
        <v>14</v>
      </c>
      <c r="Q6" s="3" t="s">
        <v>15</v>
      </c>
      <c r="R6" s="1" t="s">
        <v>16</v>
      </c>
      <c r="S6" s="2" t="s">
        <v>14</v>
      </c>
      <c r="T6" s="3" t="s">
        <v>15</v>
      </c>
      <c r="U6" s="1" t="s">
        <v>16</v>
      </c>
      <c r="V6" s="2" t="s">
        <v>14</v>
      </c>
      <c r="W6" s="3" t="s">
        <v>15</v>
      </c>
      <c r="X6" s="1" t="s">
        <v>16</v>
      </c>
      <c r="Y6" s="4" t="s">
        <v>14</v>
      </c>
      <c r="Z6" s="5" t="s">
        <v>15</v>
      </c>
      <c r="AA6" s="6" t="s">
        <v>16</v>
      </c>
      <c r="AB6" s="4" t="s">
        <v>14</v>
      </c>
      <c r="AC6" s="5" t="s">
        <v>15</v>
      </c>
      <c r="AD6" s="6" t="s">
        <v>16</v>
      </c>
      <c r="AE6" s="590"/>
      <c r="AF6" s="582"/>
    </row>
    <row r="7" spans="1:32" ht="16.5" thickTop="1" thickBot="1">
      <c r="A7" s="583" t="s">
        <v>17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4"/>
      <c r="AA7" s="584"/>
      <c r="AB7" s="584"/>
      <c r="AC7" s="584"/>
      <c r="AD7" s="584"/>
      <c r="AE7" s="584"/>
      <c r="AF7" s="585"/>
    </row>
    <row r="8" spans="1:32" ht="32.25" customHeight="1" thickBot="1">
      <c r="A8" s="208" t="s">
        <v>106</v>
      </c>
      <c r="B8" s="7"/>
      <c r="C8" s="586"/>
      <c r="D8" s="587"/>
      <c r="E8" s="587"/>
      <c r="F8" s="588"/>
      <c r="G8" s="8">
        <v>6</v>
      </c>
      <c r="H8" s="9">
        <v>30</v>
      </c>
      <c r="I8" s="11">
        <v>120</v>
      </c>
      <c r="J8" s="8">
        <v>6</v>
      </c>
      <c r="K8" s="9">
        <v>30</v>
      </c>
      <c r="L8" s="10">
        <v>120</v>
      </c>
      <c r="M8" s="8">
        <v>6</v>
      </c>
      <c r="N8" s="9">
        <v>30</v>
      </c>
      <c r="O8" s="11">
        <v>120</v>
      </c>
      <c r="P8" s="8">
        <v>6</v>
      </c>
      <c r="Q8" s="9">
        <v>30</v>
      </c>
      <c r="R8" s="12">
        <v>120</v>
      </c>
      <c r="S8" s="8">
        <v>9</v>
      </c>
      <c r="T8" s="9">
        <v>45</v>
      </c>
      <c r="U8" s="11">
        <v>180</v>
      </c>
      <c r="V8" s="8">
        <v>11</v>
      </c>
      <c r="W8" s="9">
        <v>45</v>
      </c>
      <c r="X8" s="13">
        <v>230</v>
      </c>
      <c r="Y8" s="14">
        <v>11</v>
      </c>
      <c r="Z8" s="9">
        <v>45</v>
      </c>
      <c r="AA8" s="10">
        <v>230</v>
      </c>
      <c r="AB8" s="15">
        <v>12</v>
      </c>
      <c r="AC8" s="9">
        <v>45</v>
      </c>
      <c r="AD8" s="16">
        <v>255</v>
      </c>
      <c r="AE8" s="117">
        <f>SUM(H8,I8,K8,L8,N8,O8,Q8,R8,T8,U8,W8,X8,Z8,AA8,AC8,AD8)</f>
        <v>1675</v>
      </c>
      <c r="AF8" s="117">
        <f t="shared" ref="AF8:AF17" si="0">SUM(G8,J8,M8,P8,S8,V8,Y8,AB8)</f>
        <v>67</v>
      </c>
    </row>
    <row r="9" spans="1:32" ht="15.75" thickBot="1">
      <c r="A9" s="293" t="s">
        <v>107</v>
      </c>
      <c r="B9" s="18"/>
      <c r="C9" s="558"/>
      <c r="D9" s="559"/>
      <c r="E9" s="559"/>
      <c r="F9" s="560"/>
      <c r="G9" s="19">
        <v>2</v>
      </c>
      <c r="H9" s="10">
        <v>30</v>
      </c>
      <c r="I9" s="23">
        <v>20</v>
      </c>
      <c r="J9" s="19">
        <v>2</v>
      </c>
      <c r="K9" s="22">
        <v>30</v>
      </c>
      <c r="L9" s="22">
        <v>20</v>
      </c>
      <c r="M9" s="19">
        <v>2</v>
      </c>
      <c r="N9" s="22">
        <v>30</v>
      </c>
      <c r="O9" s="23">
        <v>20</v>
      </c>
      <c r="P9" s="19">
        <v>2</v>
      </c>
      <c r="Q9" s="22">
        <v>30</v>
      </c>
      <c r="R9" s="24">
        <v>20</v>
      </c>
      <c r="S9" s="19">
        <v>2</v>
      </c>
      <c r="T9" s="22">
        <v>30</v>
      </c>
      <c r="U9" s="23">
        <v>20</v>
      </c>
      <c r="V9" s="19">
        <v>2</v>
      </c>
      <c r="W9" s="22">
        <v>30</v>
      </c>
      <c r="X9" s="22">
        <v>20</v>
      </c>
      <c r="Y9" s="25">
        <v>2</v>
      </c>
      <c r="Z9" s="22">
        <v>30</v>
      </c>
      <c r="AA9" s="22">
        <v>20</v>
      </c>
      <c r="AB9" s="25">
        <v>2</v>
      </c>
      <c r="AC9" s="22">
        <v>30</v>
      </c>
      <c r="AD9" s="26">
        <v>20</v>
      </c>
      <c r="AE9" s="117">
        <f>SUM(H9,I9,K9,L9,N9,O9,Q9,R9,T9,U9,W9,X9,Z9,AA9,AC9,AD9)</f>
        <v>400</v>
      </c>
      <c r="AF9" s="119">
        <f t="shared" si="0"/>
        <v>16</v>
      </c>
    </row>
    <row r="10" spans="1:32" ht="15.75" thickBot="1">
      <c r="A10" s="294" t="s">
        <v>108</v>
      </c>
      <c r="B10" s="18"/>
      <c r="C10" s="558"/>
      <c r="D10" s="559"/>
      <c r="E10" s="559"/>
      <c r="F10" s="560"/>
      <c r="G10" s="19">
        <v>1</v>
      </c>
      <c r="H10" s="10">
        <v>15</v>
      </c>
      <c r="I10" s="23">
        <v>10</v>
      </c>
      <c r="J10" s="19">
        <v>1</v>
      </c>
      <c r="K10" s="22">
        <v>15</v>
      </c>
      <c r="L10" s="22">
        <v>10</v>
      </c>
      <c r="M10" s="19">
        <v>1</v>
      </c>
      <c r="N10" s="22">
        <v>15</v>
      </c>
      <c r="O10" s="23">
        <v>10</v>
      </c>
      <c r="P10" s="19">
        <v>1</v>
      </c>
      <c r="Q10" s="22">
        <v>15</v>
      </c>
      <c r="R10" s="24">
        <v>10</v>
      </c>
      <c r="S10" s="19"/>
      <c r="T10" s="22"/>
      <c r="U10" s="23"/>
      <c r="V10" s="19"/>
      <c r="W10" s="22"/>
      <c r="X10" s="22"/>
      <c r="Y10" s="25"/>
      <c r="Z10" s="22"/>
      <c r="AA10" s="22"/>
      <c r="AB10" s="25"/>
      <c r="AC10" s="22"/>
      <c r="AD10" s="26"/>
      <c r="AE10" s="117">
        <f>SUM(H10,I10,K10,L10,N10,O10,Q10,R10,T10,U10,W10,X10,Z10,AA10,AC10,AD10)</f>
        <v>100</v>
      </c>
      <c r="AF10" s="119">
        <f t="shared" si="0"/>
        <v>4</v>
      </c>
    </row>
    <row r="11" spans="1:32" ht="15.75" thickBot="1">
      <c r="A11" s="294" t="s">
        <v>109</v>
      </c>
      <c r="B11" s="18"/>
      <c r="C11" s="558"/>
      <c r="D11" s="579"/>
      <c r="E11" s="579"/>
      <c r="F11" s="295"/>
      <c r="G11" s="19">
        <v>1</v>
      </c>
      <c r="H11" s="10">
        <v>15</v>
      </c>
      <c r="I11" s="23">
        <v>10</v>
      </c>
      <c r="J11" s="19"/>
      <c r="K11" s="22"/>
      <c r="L11" s="22"/>
      <c r="M11" s="19"/>
      <c r="N11" s="22"/>
      <c r="O11" s="23"/>
      <c r="P11" s="19"/>
      <c r="Q11" s="22"/>
      <c r="R11" s="24"/>
      <c r="S11" s="19"/>
      <c r="T11" s="22"/>
      <c r="U11" s="23"/>
      <c r="V11" s="19"/>
      <c r="W11" s="22"/>
      <c r="X11" s="22"/>
      <c r="Y11" s="25"/>
      <c r="Z11" s="22"/>
      <c r="AA11" s="22"/>
      <c r="AB11" s="25"/>
      <c r="AC11" s="22"/>
      <c r="AD11" s="26"/>
      <c r="AE11" s="117">
        <f>SUM(H11, I11,K11,L11,N11,O11,Q11,R11)</f>
        <v>25</v>
      </c>
      <c r="AF11" s="119">
        <f t="shared" si="0"/>
        <v>1</v>
      </c>
    </row>
    <row r="12" spans="1:32" ht="15.75" thickBot="1">
      <c r="A12" s="294" t="s">
        <v>110</v>
      </c>
      <c r="B12" s="18"/>
      <c r="C12" s="558"/>
      <c r="D12" s="579"/>
      <c r="E12" s="579"/>
      <c r="F12" s="295"/>
      <c r="G12" s="19">
        <v>1</v>
      </c>
      <c r="H12" s="10">
        <v>15</v>
      </c>
      <c r="I12" s="23">
        <v>10</v>
      </c>
      <c r="J12" s="19"/>
      <c r="K12" s="22"/>
      <c r="L12" s="22"/>
      <c r="M12" s="19"/>
      <c r="N12" s="22"/>
      <c r="O12" s="23"/>
      <c r="P12" s="19"/>
      <c r="Q12" s="22"/>
      <c r="R12" s="24"/>
      <c r="S12" s="19"/>
      <c r="T12" s="22"/>
      <c r="U12" s="23"/>
      <c r="V12" s="19"/>
      <c r="W12" s="22"/>
      <c r="X12" s="22"/>
      <c r="Y12" s="25"/>
      <c r="Z12" s="22"/>
      <c r="AA12" s="22"/>
      <c r="AB12" s="25"/>
      <c r="AC12" s="22"/>
      <c r="AD12" s="26"/>
      <c r="AE12" s="117">
        <f>SUM(H12,I12)</f>
        <v>25</v>
      </c>
      <c r="AF12" s="119">
        <f t="shared" si="0"/>
        <v>1</v>
      </c>
    </row>
    <row r="13" spans="1:32" ht="15.75" thickBot="1">
      <c r="A13" s="294" t="s">
        <v>111</v>
      </c>
      <c r="B13" s="18"/>
      <c r="C13" s="558"/>
      <c r="D13" s="579"/>
      <c r="E13" s="579"/>
      <c r="F13" s="295"/>
      <c r="G13" s="19"/>
      <c r="H13" s="10"/>
      <c r="I13" s="23"/>
      <c r="J13" s="19">
        <v>1</v>
      </c>
      <c r="K13" s="22">
        <v>15</v>
      </c>
      <c r="L13" s="22">
        <v>10</v>
      </c>
      <c r="M13" s="19"/>
      <c r="N13" s="22"/>
      <c r="O13" s="23"/>
      <c r="P13" s="19"/>
      <c r="Q13" s="22"/>
      <c r="R13" s="24"/>
      <c r="S13" s="19"/>
      <c r="T13" s="22"/>
      <c r="U13" s="23"/>
      <c r="V13" s="19"/>
      <c r="W13" s="22"/>
      <c r="X13" s="22"/>
      <c r="Y13" s="25"/>
      <c r="Z13" s="22"/>
      <c r="AA13" s="22"/>
      <c r="AB13" s="25"/>
      <c r="AC13" s="22"/>
      <c r="AD13" s="26"/>
      <c r="AE13" s="117">
        <f>SUM(K13,L13)</f>
        <v>25</v>
      </c>
      <c r="AF13" s="119">
        <f t="shared" si="0"/>
        <v>1</v>
      </c>
    </row>
    <row r="14" spans="1:32" ht="18" customHeight="1" thickBot="1">
      <c r="A14" s="296" t="s">
        <v>112</v>
      </c>
      <c r="B14" s="18"/>
      <c r="C14" s="690"/>
      <c r="D14" s="691"/>
      <c r="E14" s="691"/>
      <c r="F14" s="692"/>
      <c r="G14" s="19"/>
      <c r="H14" s="10"/>
      <c r="I14" s="23"/>
      <c r="J14" s="19">
        <v>1</v>
      </c>
      <c r="K14" s="22">
        <v>15</v>
      </c>
      <c r="L14" s="22">
        <v>10</v>
      </c>
      <c r="M14" s="19"/>
      <c r="N14" s="22"/>
      <c r="O14" s="23"/>
      <c r="P14" s="19"/>
      <c r="Q14" s="22"/>
      <c r="R14" s="24"/>
      <c r="S14" s="19"/>
      <c r="T14" s="22"/>
      <c r="U14" s="23"/>
      <c r="V14" s="19"/>
      <c r="W14" s="22"/>
      <c r="X14" s="22"/>
      <c r="Y14" s="25"/>
      <c r="Z14" s="22"/>
      <c r="AA14" s="22"/>
      <c r="AB14" s="25"/>
      <c r="AC14" s="22"/>
      <c r="AD14" s="26"/>
      <c r="AE14" s="117">
        <f t="shared" ref="AE14:AE19" si="1">SUM(H14,I14,K14,L14,N14,O14,Q14,R14,T14,U14,W14,X14,Z14,AA14,AC14,AD14)</f>
        <v>25</v>
      </c>
      <c r="AF14" s="119">
        <f t="shared" si="0"/>
        <v>1</v>
      </c>
    </row>
    <row r="15" spans="1:32" ht="15.75" thickBot="1">
      <c r="A15" s="175" t="s">
        <v>113</v>
      </c>
      <c r="B15" s="59"/>
      <c r="C15" s="558"/>
      <c r="D15" s="559"/>
      <c r="E15" s="559"/>
      <c r="F15" s="560"/>
      <c r="G15" s="19"/>
      <c r="H15" s="10"/>
      <c r="I15" s="23"/>
      <c r="J15" s="19"/>
      <c r="K15" s="22"/>
      <c r="L15" s="22"/>
      <c r="M15" s="19">
        <v>2</v>
      </c>
      <c r="N15" s="22">
        <v>30</v>
      </c>
      <c r="O15" s="23">
        <v>20</v>
      </c>
      <c r="P15" s="19">
        <v>2</v>
      </c>
      <c r="Q15" s="22">
        <v>30</v>
      </c>
      <c r="R15" s="24">
        <v>20</v>
      </c>
      <c r="S15" s="19">
        <v>2</v>
      </c>
      <c r="T15" s="22">
        <v>30</v>
      </c>
      <c r="U15" s="23">
        <v>20</v>
      </c>
      <c r="V15" s="19">
        <v>2</v>
      </c>
      <c r="W15" s="22">
        <v>30</v>
      </c>
      <c r="X15" s="22">
        <v>20</v>
      </c>
      <c r="Y15" s="25">
        <v>2</v>
      </c>
      <c r="Z15" s="22">
        <v>30</v>
      </c>
      <c r="AA15" s="22">
        <v>20</v>
      </c>
      <c r="AB15" s="25"/>
      <c r="AC15" s="22"/>
      <c r="AD15" s="26"/>
      <c r="AE15" s="117">
        <f t="shared" si="1"/>
        <v>250</v>
      </c>
      <c r="AF15" s="119">
        <f t="shared" si="0"/>
        <v>10</v>
      </c>
    </row>
    <row r="16" spans="1:32" ht="15.75" thickBot="1">
      <c r="A16" s="60" t="s">
        <v>114</v>
      </c>
      <c r="B16" s="121"/>
      <c r="C16" s="558"/>
      <c r="D16" s="559"/>
      <c r="E16" s="559"/>
      <c r="F16" s="560"/>
      <c r="G16" s="29"/>
      <c r="H16" s="10"/>
      <c r="I16" s="30"/>
      <c r="J16" s="29"/>
      <c r="K16" s="31"/>
      <c r="L16" s="31"/>
      <c r="M16" s="29">
        <v>1</v>
      </c>
      <c r="N16" s="31">
        <v>15</v>
      </c>
      <c r="O16" s="30">
        <v>10</v>
      </c>
      <c r="P16" s="29">
        <v>1</v>
      </c>
      <c r="Q16" s="31">
        <v>15</v>
      </c>
      <c r="R16" s="32">
        <v>10</v>
      </c>
      <c r="S16" s="29">
        <v>2</v>
      </c>
      <c r="T16" s="31">
        <v>15</v>
      </c>
      <c r="U16" s="30">
        <v>35</v>
      </c>
      <c r="V16" s="29">
        <v>2</v>
      </c>
      <c r="W16" s="31">
        <v>15</v>
      </c>
      <c r="X16" s="31">
        <v>35</v>
      </c>
      <c r="Y16" s="25"/>
      <c r="Z16" s="22"/>
      <c r="AA16" s="22"/>
      <c r="AB16" s="25"/>
      <c r="AC16" s="22"/>
      <c r="AD16" s="26"/>
      <c r="AE16" s="117">
        <f t="shared" si="1"/>
        <v>150</v>
      </c>
      <c r="AF16" s="37">
        <f t="shared" si="0"/>
        <v>6</v>
      </c>
    </row>
    <row r="17" spans="1:32" ht="15.75" thickBot="1">
      <c r="A17" s="60" t="s">
        <v>115</v>
      </c>
      <c r="B17" s="121"/>
      <c r="C17" s="558"/>
      <c r="D17" s="579"/>
      <c r="E17" s="579"/>
      <c r="F17" s="297"/>
      <c r="G17" s="29"/>
      <c r="H17" s="10"/>
      <c r="I17" s="30"/>
      <c r="J17" s="29"/>
      <c r="K17" s="31"/>
      <c r="L17" s="31"/>
      <c r="M17" s="29">
        <v>3</v>
      </c>
      <c r="N17" s="31">
        <v>30</v>
      </c>
      <c r="O17" s="30">
        <v>45</v>
      </c>
      <c r="P17" s="29">
        <v>3</v>
      </c>
      <c r="Q17" s="31">
        <v>30</v>
      </c>
      <c r="R17" s="32">
        <v>45</v>
      </c>
      <c r="S17" s="29">
        <v>4</v>
      </c>
      <c r="T17" s="31">
        <v>30</v>
      </c>
      <c r="U17" s="30">
        <v>70</v>
      </c>
      <c r="V17" s="29">
        <v>4</v>
      </c>
      <c r="W17" s="31">
        <v>30</v>
      </c>
      <c r="X17" s="31">
        <v>70</v>
      </c>
      <c r="Y17" s="35">
        <v>4</v>
      </c>
      <c r="Z17" s="48">
        <v>30</v>
      </c>
      <c r="AA17" s="48">
        <v>70</v>
      </c>
      <c r="AB17" s="25">
        <v>4</v>
      </c>
      <c r="AC17" s="48">
        <v>30</v>
      </c>
      <c r="AD17" s="36">
        <v>70</v>
      </c>
      <c r="AE17" s="117">
        <f t="shared" si="1"/>
        <v>550</v>
      </c>
      <c r="AF17" s="37">
        <f t="shared" si="0"/>
        <v>22</v>
      </c>
    </row>
    <row r="18" spans="1:32" ht="15.75" thickBot="1">
      <c r="A18" s="60" t="s">
        <v>22</v>
      </c>
      <c r="B18" s="121"/>
      <c r="C18" s="558"/>
      <c r="D18" s="579"/>
      <c r="E18" s="579"/>
      <c r="F18" s="297"/>
      <c r="G18" s="29">
        <v>1</v>
      </c>
      <c r="H18" s="10">
        <v>7</v>
      </c>
      <c r="I18" s="30">
        <v>18</v>
      </c>
      <c r="J18" s="29">
        <v>1</v>
      </c>
      <c r="K18" s="31">
        <v>7</v>
      </c>
      <c r="L18" s="31">
        <v>18</v>
      </c>
      <c r="M18" s="29">
        <v>1</v>
      </c>
      <c r="N18" s="31">
        <v>7</v>
      </c>
      <c r="O18" s="30">
        <v>18</v>
      </c>
      <c r="P18" s="29">
        <v>1</v>
      </c>
      <c r="Q18" s="31">
        <v>7</v>
      </c>
      <c r="R18" s="32">
        <v>18</v>
      </c>
      <c r="S18" s="29">
        <v>1</v>
      </c>
      <c r="T18" s="31">
        <v>7</v>
      </c>
      <c r="U18" s="30">
        <v>18</v>
      </c>
      <c r="V18" s="29">
        <v>1</v>
      </c>
      <c r="W18" s="31">
        <v>7</v>
      </c>
      <c r="X18" s="31">
        <v>18</v>
      </c>
      <c r="Y18" s="35">
        <v>1</v>
      </c>
      <c r="Z18" s="48">
        <v>7</v>
      </c>
      <c r="AA18" s="48">
        <v>18</v>
      </c>
      <c r="AB18" s="25">
        <v>1</v>
      </c>
      <c r="AC18" s="48">
        <v>7</v>
      </c>
      <c r="AD18" s="36">
        <v>18</v>
      </c>
      <c r="AE18" s="117">
        <f t="shared" si="1"/>
        <v>200</v>
      </c>
      <c r="AF18" s="37">
        <f>SUM(G18,J18,M18,P18,S18,V18,Y18,AB18,)</f>
        <v>8</v>
      </c>
    </row>
    <row r="19" spans="1:32" ht="15.75" thickBot="1">
      <c r="A19" s="298" t="s">
        <v>116</v>
      </c>
      <c r="B19" s="121"/>
      <c r="C19" s="595"/>
      <c r="D19" s="596"/>
      <c r="E19" s="596"/>
      <c r="F19" s="597"/>
      <c r="G19" s="29"/>
      <c r="H19" s="414"/>
      <c r="I19" s="30"/>
      <c r="J19" s="29"/>
      <c r="K19" s="31"/>
      <c r="L19" s="31"/>
      <c r="M19" s="29"/>
      <c r="N19" s="31"/>
      <c r="O19" s="30"/>
      <c r="P19" s="29"/>
      <c r="Q19" s="31"/>
      <c r="R19" s="32"/>
      <c r="S19" s="29">
        <v>2</v>
      </c>
      <c r="T19" s="31">
        <v>15</v>
      </c>
      <c r="U19" s="30">
        <v>35</v>
      </c>
      <c r="V19" s="29"/>
      <c r="W19" s="31"/>
      <c r="X19" s="31"/>
      <c r="Y19" s="35"/>
      <c r="Z19" s="31"/>
      <c r="AA19" s="31"/>
      <c r="AB19" s="35"/>
      <c r="AC19" s="31"/>
      <c r="AD19" s="36"/>
      <c r="AE19" s="117">
        <f t="shared" si="1"/>
        <v>50</v>
      </c>
      <c r="AF19" s="37">
        <f>SUM(G19,J19,M19,P19,S19,V19,Y19,AB19)</f>
        <v>2</v>
      </c>
    </row>
    <row r="20" spans="1:32" ht="15.75" thickBot="1">
      <c r="A20" s="683"/>
      <c r="B20" s="683"/>
      <c r="C20" s="683"/>
      <c r="D20" s="683"/>
      <c r="E20" s="683"/>
      <c r="F20" s="441"/>
      <c r="G20" s="416"/>
      <c r="H20" s="417"/>
      <c r="I20" s="417"/>
      <c r="J20" s="416"/>
      <c r="K20" s="417"/>
      <c r="L20" s="417"/>
      <c r="M20" s="416"/>
      <c r="N20" s="417"/>
      <c r="O20" s="417"/>
      <c r="P20" s="416"/>
      <c r="Q20" s="417"/>
      <c r="R20" s="417"/>
      <c r="S20" s="416"/>
      <c r="T20" s="417"/>
      <c r="U20" s="417"/>
      <c r="V20" s="416"/>
      <c r="W20" s="417"/>
      <c r="X20" s="417"/>
      <c r="Y20" s="416"/>
      <c r="Z20" s="417"/>
      <c r="AA20" s="417"/>
      <c r="AB20" s="416"/>
      <c r="AC20" s="417"/>
      <c r="AD20" s="417"/>
      <c r="AE20" s="401">
        <f>SUM(AE8,AE9,AE10,AE11,AE12,AE13,AE14,AE15,AE16,AE17,AE18,AE19)</f>
        <v>3475</v>
      </c>
      <c r="AF20" s="65">
        <f>SUM(AF8:AF19)</f>
        <v>139</v>
      </c>
    </row>
    <row r="21" spans="1:32" ht="15.75" thickBot="1">
      <c r="A21" s="632" t="s">
        <v>125</v>
      </c>
      <c r="B21" s="633"/>
      <c r="C21" s="633"/>
      <c r="D21" s="633"/>
      <c r="E21" s="633"/>
      <c r="F21" s="633"/>
      <c r="G21" s="633"/>
      <c r="H21" s="633"/>
      <c r="I21" s="633"/>
      <c r="J21" s="633"/>
      <c r="K21" s="633"/>
      <c r="L21" s="633"/>
      <c r="M21" s="633"/>
      <c r="N21" s="633"/>
      <c r="O21" s="633"/>
      <c r="P21" s="633"/>
      <c r="Q21" s="633"/>
      <c r="R21" s="633"/>
      <c r="S21" s="633"/>
      <c r="T21" s="633"/>
      <c r="U21" s="633"/>
      <c r="V21" s="633"/>
      <c r="W21" s="633"/>
      <c r="X21" s="633"/>
      <c r="Y21" s="633"/>
      <c r="Z21" s="633"/>
      <c r="AA21" s="633"/>
      <c r="AB21" s="633"/>
      <c r="AC21" s="633"/>
      <c r="AD21" s="634"/>
      <c r="AE21" s="38"/>
      <c r="AF21" s="342"/>
    </row>
    <row r="22" spans="1:32" ht="15.75" thickBot="1">
      <c r="A22" s="122" t="s">
        <v>117</v>
      </c>
      <c r="B22" s="59"/>
      <c r="C22" s="558"/>
      <c r="D22" s="559"/>
      <c r="E22" s="559"/>
      <c r="F22" s="560"/>
      <c r="G22" s="41">
        <v>2</v>
      </c>
      <c r="H22" s="42">
        <v>22.5</v>
      </c>
      <c r="I22" s="42">
        <v>27.5</v>
      </c>
      <c r="J22" s="41">
        <v>2</v>
      </c>
      <c r="K22" s="42">
        <v>22.5</v>
      </c>
      <c r="L22" s="42">
        <v>27.5</v>
      </c>
      <c r="M22" s="41">
        <v>2</v>
      </c>
      <c r="N22" s="42">
        <v>22.5</v>
      </c>
      <c r="O22" s="42">
        <v>27.5</v>
      </c>
      <c r="P22" s="41">
        <v>2</v>
      </c>
      <c r="Q22" s="42">
        <v>22.5</v>
      </c>
      <c r="R22" s="42">
        <v>27.5</v>
      </c>
      <c r="S22" s="41"/>
      <c r="T22" s="42"/>
      <c r="U22" s="42"/>
      <c r="V22" s="41"/>
      <c r="W22" s="42"/>
      <c r="X22" s="42"/>
      <c r="Y22" s="41"/>
      <c r="Z22" s="42"/>
      <c r="AA22" s="42"/>
      <c r="AB22" s="41"/>
      <c r="AC22" s="42"/>
      <c r="AD22" s="299"/>
      <c r="AE22" s="442">
        <f t="shared" ref="AE22:AE33" si="2">SUM(H22,I22,K22,L22,N22,O22,Q22,R22,T22,U22,W22,X22,Z22,AA22,AC22,AD22)</f>
        <v>200</v>
      </c>
      <c r="AF22" s="443">
        <f t="shared" ref="AF22:AF30" si="3">SUM(G22,J22,M22,P22,S22,V22,Y22,AB22)</f>
        <v>8</v>
      </c>
    </row>
    <row r="23" spans="1:32" ht="27" customHeight="1" thickBot="1">
      <c r="A23" s="300" t="s">
        <v>137</v>
      </c>
      <c r="B23" s="59"/>
      <c r="C23" s="558"/>
      <c r="D23" s="559"/>
      <c r="E23" s="559"/>
      <c r="F23" s="560"/>
      <c r="G23" s="8">
        <v>3</v>
      </c>
      <c r="H23" s="9">
        <v>30</v>
      </c>
      <c r="I23" s="46">
        <v>45</v>
      </c>
      <c r="J23" s="8">
        <v>3</v>
      </c>
      <c r="K23" s="9">
        <v>30</v>
      </c>
      <c r="L23" s="46">
        <v>45</v>
      </c>
      <c r="M23" s="8">
        <v>3</v>
      </c>
      <c r="N23" s="9">
        <v>30</v>
      </c>
      <c r="O23" s="46">
        <v>45</v>
      </c>
      <c r="P23" s="8">
        <v>3</v>
      </c>
      <c r="Q23" s="9">
        <v>30</v>
      </c>
      <c r="R23" s="46">
        <v>45</v>
      </c>
      <c r="S23" s="8"/>
      <c r="T23" s="9"/>
      <c r="U23" s="46"/>
      <c r="V23" s="8"/>
      <c r="W23" s="9"/>
      <c r="X23" s="301"/>
      <c r="Y23" s="15"/>
      <c r="Z23" s="9"/>
      <c r="AA23" s="9"/>
      <c r="AB23" s="15"/>
      <c r="AC23" s="9"/>
      <c r="AD23" s="301"/>
      <c r="AE23" s="178">
        <f t="shared" si="2"/>
        <v>300</v>
      </c>
      <c r="AF23" s="125">
        <f t="shared" si="3"/>
        <v>12</v>
      </c>
    </row>
    <row r="24" spans="1:32" ht="15.75" thickBot="1">
      <c r="A24" s="302" t="s">
        <v>138</v>
      </c>
      <c r="B24" s="59"/>
      <c r="C24" s="558"/>
      <c r="D24" s="559"/>
      <c r="E24" s="559"/>
      <c r="F24" s="560"/>
      <c r="G24" s="174">
        <v>2</v>
      </c>
      <c r="H24" s="21">
        <v>30</v>
      </c>
      <c r="I24" s="28">
        <v>20</v>
      </c>
      <c r="J24" s="19">
        <v>2</v>
      </c>
      <c r="K24" s="21">
        <v>30</v>
      </c>
      <c r="L24" s="28">
        <v>20</v>
      </c>
      <c r="M24" s="19">
        <v>2</v>
      </c>
      <c r="N24" s="21">
        <v>30</v>
      </c>
      <c r="O24" s="28">
        <v>20</v>
      </c>
      <c r="P24" s="19">
        <v>2</v>
      </c>
      <c r="Q24" s="22">
        <v>30</v>
      </c>
      <c r="R24" s="24">
        <v>20</v>
      </c>
      <c r="S24" s="19"/>
      <c r="T24" s="21"/>
      <c r="U24" s="28"/>
      <c r="V24" s="19"/>
      <c r="W24" s="21"/>
      <c r="X24" s="118"/>
      <c r="Y24" s="25"/>
      <c r="Z24" s="21"/>
      <c r="AA24" s="21"/>
      <c r="AB24" s="25"/>
      <c r="AC24" s="21"/>
      <c r="AD24" s="118"/>
      <c r="AE24" s="178">
        <f t="shared" si="2"/>
        <v>200</v>
      </c>
      <c r="AF24" s="128">
        <f t="shared" si="3"/>
        <v>8</v>
      </c>
    </row>
    <row r="25" spans="1:32" ht="15.75" thickBot="1">
      <c r="A25" s="129" t="s">
        <v>24</v>
      </c>
      <c r="B25" s="59"/>
      <c r="C25" s="558"/>
      <c r="D25" s="559"/>
      <c r="E25" s="559"/>
      <c r="F25" s="560"/>
      <c r="G25" s="19"/>
      <c r="H25" s="21"/>
      <c r="I25" s="28"/>
      <c r="J25" s="19"/>
      <c r="K25" s="21"/>
      <c r="L25" s="28"/>
      <c r="M25" s="19">
        <v>2</v>
      </c>
      <c r="N25" s="21">
        <v>30</v>
      </c>
      <c r="O25" s="28">
        <v>20</v>
      </c>
      <c r="P25" s="19">
        <v>2</v>
      </c>
      <c r="Q25" s="22">
        <v>30</v>
      </c>
      <c r="R25" s="24">
        <v>20</v>
      </c>
      <c r="S25" s="19"/>
      <c r="T25" s="21"/>
      <c r="U25" s="28"/>
      <c r="V25" s="19"/>
      <c r="W25" s="21"/>
      <c r="X25" s="118"/>
      <c r="Y25" s="25"/>
      <c r="Z25" s="21"/>
      <c r="AA25" s="21"/>
      <c r="AB25" s="25"/>
      <c r="AC25" s="21"/>
      <c r="AD25" s="118"/>
      <c r="AE25" s="178">
        <f t="shared" si="2"/>
        <v>100</v>
      </c>
      <c r="AF25" s="128">
        <f t="shared" si="3"/>
        <v>4</v>
      </c>
    </row>
    <row r="26" spans="1:32" ht="15.75" thickBot="1">
      <c r="A26" s="130" t="s">
        <v>25</v>
      </c>
      <c r="B26" s="121"/>
      <c r="C26" s="558"/>
      <c r="D26" s="579"/>
      <c r="E26" s="579"/>
      <c r="F26" s="580"/>
      <c r="G26" s="29"/>
      <c r="H26" s="48"/>
      <c r="I26" s="50"/>
      <c r="J26" s="29"/>
      <c r="K26" s="48"/>
      <c r="L26" s="50"/>
      <c r="M26" s="29"/>
      <c r="N26" s="48"/>
      <c r="O26" s="50"/>
      <c r="P26" s="29"/>
      <c r="Q26" s="48"/>
      <c r="R26" s="50"/>
      <c r="S26" s="29">
        <v>2</v>
      </c>
      <c r="T26" s="48">
        <v>15</v>
      </c>
      <c r="U26" s="50">
        <v>35</v>
      </c>
      <c r="V26" s="29"/>
      <c r="W26" s="48"/>
      <c r="X26" s="51"/>
      <c r="Y26" s="35"/>
      <c r="Z26" s="48"/>
      <c r="AA26" s="48"/>
      <c r="AB26" s="35"/>
      <c r="AC26" s="48"/>
      <c r="AD26" s="51"/>
      <c r="AE26" s="178">
        <f t="shared" si="2"/>
        <v>50</v>
      </c>
      <c r="AF26" s="128">
        <f t="shared" si="3"/>
        <v>2</v>
      </c>
    </row>
    <row r="27" spans="1:32" ht="15.75" thickBot="1">
      <c r="A27" s="130" t="s">
        <v>118</v>
      </c>
      <c r="B27" s="121"/>
      <c r="C27" s="558"/>
      <c r="D27" s="579"/>
      <c r="E27" s="579"/>
      <c r="F27" s="580"/>
      <c r="G27" s="29"/>
      <c r="H27" s="48"/>
      <c r="I27" s="50"/>
      <c r="J27" s="29"/>
      <c r="K27" s="48"/>
      <c r="L27" s="50"/>
      <c r="M27" s="29"/>
      <c r="N27" s="48"/>
      <c r="O27" s="50"/>
      <c r="P27" s="29"/>
      <c r="Q27" s="48"/>
      <c r="R27" s="50"/>
      <c r="S27" s="29"/>
      <c r="T27" s="48"/>
      <c r="U27" s="50"/>
      <c r="V27" s="29"/>
      <c r="W27" s="48"/>
      <c r="X27" s="51"/>
      <c r="Y27" s="35">
        <v>1</v>
      </c>
      <c r="Z27" s="48">
        <v>15</v>
      </c>
      <c r="AA27" s="48">
        <v>10</v>
      </c>
      <c r="AB27" s="35"/>
      <c r="AC27" s="48"/>
      <c r="AD27" s="51"/>
      <c r="AE27" s="178">
        <f t="shared" si="2"/>
        <v>25</v>
      </c>
      <c r="AF27" s="128">
        <f t="shared" si="3"/>
        <v>1</v>
      </c>
    </row>
    <row r="28" spans="1:32" ht="15.75" thickBot="1">
      <c r="A28" s="303" t="s">
        <v>28</v>
      </c>
      <c r="B28" s="121"/>
      <c r="C28" s="628"/>
      <c r="D28" s="629"/>
      <c r="E28" s="629"/>
      <c r="F28" s="630"/>
      <c r="G28" s="29"/>
      <c r="H28" s="31"/>
      <c r="I28" s="32"/>
      <c r="J28" s="29"/>
      <c r="K28" s="31"/>
      <c r="L28" s="32"/>
      <c r="M28" s="29"/>
      <c r="N28" s="31"/>
      <c r="O28" s="32"/>
      <c r="P28" s="29"/>
      <c r="Q28" s="31"/>
      <c r="R28" s="32"/>
      <c r="S28" s="29"/>
      <c r="T28" s="31"/>
      <c r="U28" s="32"/>
      <c r="V28" s="29"/>
      <c r="W28" s="31"/>
      <c r="X28" s="36"/>
      <c r="Y28" s="35">
        <v>3</v>
      </c>
      <c r="Z28" s="48">
        <v>15</v>
      </c>
      <c r="AA28" s="48">
        <v>60</v>
      </c>
      <c r="AB28" s="35"/>
      <c r="AC28" s="31"/>
      <c r="AD28" s="36"/>
      <c r="AE28" s="178">
        <f t="shared" si="2"/>
        <v>75</v>
      </c>
      <c r="AF28" s="128">
        <f t="shared" si="3"/>
        <v>3</v>
      </c>
    </row>
    <row r="29" spans="1:32" ht="17.25" customHeight="1" thickBot="1">
      <c r="A29" s="303" t="s">
        <v>119</v>
      </c>
      <c r="B29" s="121"/>
      <c r="C29" s="558"/>
      <c r="D29" s="579"/>
      <c r="E29" s="579"/>
      <c r="F29" s="580"/>
      <c r="G29" s="29"/>
      <c r="H29" s="31"/>
      <c r="I29" s="32"/>
      <c r="J29" s="29"/>
      <c r="K29" s="31"/>
      <c r="L29" s="32"/>
      <c r="M29" s="29"/>
      <c r="N29" s="31"/>
      <c r="O29" s="32"/>
      <c r="P29" s="29"/>
      <c r="Q29" s="31"/>
      <c r="R29" s="32"/>
      <c r="S29" s="29"/>
      <c r="T29" s="31"/>
      <c r="U29" s="32"/>
      <c r="V29" s="29">
        <v>2</v>
      </c>
      <c r="W29" s="31">
        <v>15</v>
      </c>
      <c r="X29" s="36">
        <v>35</v>
      </c>
      <c r="Y29" s="35"/>
      <c r="Z29" s="31"/>
      <c r="AA29" s="31"/>
      <c r="AB29" s="35"/>
      <c r="AC29" s="31"/>
      <c r="AD29" s="36"/>
      <c r="AE29" s="178">
        <f t="shared" si="2"/>
        <v>50</v>
      </c>
      <c r="AF29" s="128">
        <f t="shared" si="3"/>
        <v>2</v>
      </c>
    </row>
    <row r="30" spans="1:32" ht="15.75" thickBot="1">
      <c r="A30" s="131" t="s">
        <v>120</v>
      </c>
      <c r="B30" s="121"/>
      <c r="C30" s="558"/>
      <c r="D30" s="579"/>
      <c r="E30" s="579"/>
      <c r="F30" s="580"/>
      <c r="G30" s="29">
        <v>2</v>
      </c>
      <c r="H30" s="31">
        <v>15</v>
      </c>
      <c r="I30" s="32">
        <v>35</v>
      </c>
      <c r="J30" s="29">
        <v>2</v>
      </c>
      <c r="K30" s="31">
        <v>15</v>
      </c>
      <c r="L30" s="32">
        <v>35</v>
      </c>
      <c r="M30" s="29"/>
      <c r="N30" s="31"/>
      <c r="O30" s="32"/>
      <c r="P30" s="29"/>
      <c r="Q30" s="31"/>
      <c r="R30" s="32"/>
      <c r="S30" s="29"/>
      <c r="T30" s="31"/>
      <c r="U30" s="32"/>
      <c r="V30" s="29"/>
      <c r="W30" s="31"/>
      <c r="X30" s="36"/>
      <c r="Y30" s="35"/>
      <c r="Z30" s="31"/>
      <c r="AA30" s="31"/>
      <c r="AB30" s="35"/>
      <c r="AC30" s="31"/>
      <c r="AD30" s="36"/>
      <c r="AE30" s="178">
        <f t="shared" si="2"/>
        <v>100</v>
      </c>
      <c r="AF30" s="128">
        <f t="shared" si="3"/>
        <v>4</v>
      </c>
    </row>
    <row r="31" spans="1:32" ht="15.75" thickBot="1">
      <c r="A31" s="303" t="s">
        <v>27</v>
      </c>
      <c r="B31" s="121"/>
      <c r="C31" s="558"/>
      <c r="D31" s="579"/>
      <c r="E31" s="579"/>
      <c r="F31" s="580"/>
      <c r="G31" s="29">
        <v>2</v>
      </c>
      <c r="H31" s="31">
        <v>15</v>
      </c>
      <c r="I31" s="32">
        <v>35</v>
      </c>
      <c r="J31" s="29">
        <v>2</v>
      </c>
      <c r="K31" s="31">
        <v>15</v>
      </c>
      <c r="L31" s="32">
        <v>35</v>
      </c>
      <c r="M31" s="29"/>
      <c r="N31" s="31"/>
      <c r="O31" s="32"/>
      <c r="P31" s="29"/>
      <c r="Q31" s="31"/>
      <c r="R31" s="32"/>
      <c r="S31" s="29"/>
      <c r="T31" s="31"/>
      <c r="U31" s="32"/>
      <c r="V31" s="29"/>
      <c r="W31" s="31"/>
      <c r="X31" s="36"/>
      <c r="Y31" s="35"/>
      <c r="Z31" s="31"/>
      <c r="AA31" s="31"/>
      <c r="AB31" s="35"/>
      <c r="AC31" s="31"/>
      <c r="AD31" s="36"/>
      <c r="AE31" s="178">
        <f t="shared" si="2"/>
        <v>100</v>
      </c>
      <c r="AF31" s="128">
        <f t="shared" ref="AF31:AF35" si="4">SUM(G31,J31,M31,P31,S31,V31,Y31,AB31)</f>
        <v>4</v>
      </c>
    </row>
    <row r="32" spans="1:32" ht="15.75" thickBot="1">
      <c r="A32" s="130" t="s">
        <v>0</v>
      </c>
      <c r="B32" s="121"/>
      <c r="C32" s="558"/>
      <c r="D32" s="579"/>
      <c r="E32" s="579"/>
      <c r="F32" s="580"/>
      <c r="G32" s="29">
        <v>1</v>
      </c>
      <c r="H32" s="31">
        <v>15</v>
      </c>
      <c r="I32" s="32">
        <v>10</v>
      </c>
      <c r="J32" s="29">
        <v>1</v>
      </c>
      <c r="K32" s="31">
        <v>15</v>
      </c>
      <c r="L32" s="32">
        <v>10</v>
      </c>
      <c r="M32" s="29">
        <v>1</v>
      </c>
      <c r="N32" s="31">
        <v>15</v>
      </c>
      <c r="O32" s="32">
        <v>10</v>
      </c>
      <c r="P32" s="29">
        <v>1</v>
      </c>
      <c r="Q32" s="31">
        <v>15</v>
      </c>
      <c r="R32" s="32">
        <v>10</v>
      </c>
      <c r="S32" s="29"/>
      <c r="T32" s="31"/>
      <c r="U32" s="32"/>
      <c r="V32" s="29"/>
      <c r="W32" s="31"/>
      <c r="X32" s="36"/>
      <c r="Y32" s="35"/>
      <c r="Z32" s="31"/>
      <c r="AA32" s="31"/>
      <c r="AB32" s="35"/>
      <c r="AC32" s="31"/>
      <c r="AD32" s="36"/>
      <c r="AE32" s="178">
        <f t="shared" si="2"/>
        <v>100</v>
      </c>
      <c r="AF32" s="132">
        <f>SUM(G32,J32,M32,P32,S32,V32,Y32,AB32)</f>
        <v>4</v>
      </c>
    </row>
    <row r="33" spans="1:32" ht="15.75" thickBot="1">
      <c r="A33" s="130" t="s">
        <v>121</v>
      </c>
      <c r="B33" s="121"/>
      <c r="C33" s="558"/>
      <c r="D33" s="579"/>
      <c r="E33" s="579"/>
      <c r="F33" s="52"/>
      <c r="G33" s="29">
        <v>2</v>
      </c>
      <c r="H33" s="31">
        <v>20</v>
      </c>
      <c r="I33" s="32">
        <v>30</v>
      </c>
      <c r="J33" s="29">
        <v>2</v>
      </c>
      <c r="K33" s="31">
        <v>20</v>
      </c>
      <c r="L33" s="32">
        <v>30</v>
      </c>
      <c r="M33" s="29">
        <v>2</v>
      </c>
      <c r="N33" s="31">
        <v>20</v>
      </c>
      <c r="O33" s="32">
        <v>30</v>
      </c>
      <c r="P33" s="29">
        <v>2</v>
      </c>
      <c r="Q33" s="31">
        <v>20</v>
      </c>
      <c r="R33" s="32">
        <v>30</v>
      </c>
      <c r="S33" s="29"/>
      <c r="T33" s="31"/>
      <c r="U33" s="32"/>
      <c r="V33" s="29"/>
      <c r="W33" s="31"/>
      <c r="X33" s="36"/>
      <c r="Y33" s="35"/>
      <c r="Z33" s="31"/>
      <c r="AA33" s="31"/>
      <c r="AB33" s="35"/>
      <c r="AC33" s="31"/>
      <c r="AD33" s="36"/>
      <c r="AE33" s="178">
        <f t="shared" si="2"/>
        <v>200</v>
      </c>
      <c r="AF33" s="132">
        <f>SUM(G33,J33,M33,P33,S33,V33,Y33,AB33)</f>
        <v>8</v>
      </c>
    </row>
    <row r="34" spans="1:32" ht="15.75" thickBot="1">
      <c r="A34" s="130"/>
      <c r="B34" s="121"/>
      <c r="C34" s="558"/>
      <c r="D34" s="579"/>
      <c r="E34" s="579"/>
      <c r="F34" s="52"/>
      <c r="G34" s="29"/>
      <c r="H34" s="31"/>
      <c r="I34" s="32"/>
      <c r="J34" s="29"/>
      <c r="K34" s="31"/>
      <c r="L34" s="32"/>
      <c r="M34" s="29"/>
      <c r="N34" s="31"/>
      <c r="O34" s="32"/>
      <c r="P34" s="29"/>
      <c r="Q34" s="31"/>
      <c r="R34" s="32"/>
      <c r="S34" s="29"/>
      <c r="T34" s="31"/>
      <c r="U34" s="32"/>
      <c r="V34" s="29"/>
      <c r="W34" s="31"/>
      <c r="X34" s="36"/>
      <c r="Y34" s="35"/>
      <c r="Z34" s="31"/>
      <c r="AA34" s="31"/>
      <c r="AB34" s="35"/>
      <c r="AC34" s="31"/>
      <c r="AD34" s="36"/>
      <c r="AE34" s="178">
        <f t="shared" ref="AE34:AE35" si="5">SUM(H34,I34,K34,L34,N34,O34,Q34,R34,T34,U34,W34,X34,Z34,AA34,AC34,AD34)</f>
        <v>0</v>
      </c>
      <c r="AF34" s="132">
        <f t="shared" si="4"/>
        <v>0</v>
      </c>
    </row>
    <row r="35" spans="1:32" ht="15.75" thickBot="1">
      <c r="A35" s="120"/>
      <c r="B35" s="121"/>
      <c r="C35" s="595"/>
      <c r="D35" s="596"/>
      <c r="E35" s="596"/>
      <c r="F35" s="597"/>
      <c r="G35" s="29"/>
      <c r="H35" s="31"/>
      <c r="I35" s="32"/>
      <c r="J35" s="29"/>
      <c r="K35" s="31"/>
      <c r="L35" s="32"/>
      <c r="M35" s="29"/>
      <c r="N35" s="31"/>
      <c r="O35" s="32"/>
      <c r="P35" s="29"/>
      <c r="Q35" s="31"/>
      <c r="R35" s="32"/>
      <c r="S35" s="29"/>
      <c r="T35" s="31"/>
      <c r="U35" s="32"/>
      <c r="V35" s="29"/>
      <c r="W35" s="31"/>
      <c r="X35" s="36"/>
      <c r="Y35" s="35"/>
      <c r="Z35" s="31"/>
      <c r="AA35" s="31"/>
      <c r="AB35" s="35"/>
      <c r="AC35" s="31"/>
      <c r="AD35" s="36"/>
      <c r="AE35" s="178">
        <f t="shared" si="5"/>
        <v>0</v>
      </c>
      <c r="AF35" s="183">
        <f t="shared" si="4"/>
        <v>0</v>
      </c>
    </row>
    <row r="36" spans="1:32" ht="15.75" thickBot="1">
      <c r="A36" s="683"/>
      <c r="B36" s="683"/>
      <c r="C36" s="683"/>
      <c r="D36" s="683"/>
      <c r="E36" s="683"/>
      <c r="F36" s="390"/>
      <c r="G36" s="416"/>
      <c r="H36" s="417"/>
      <c r="I36" s="417"/>
      <c r="J36" s="416"/>
      <c r="K36" s="417"/>
      <c r="L36" s="417"/>
      <c r="M36" s="416"/>
      <c r="N36" s="417"/>
      <c r="O36" s="417"/>
      <c r="P36" s="416"/>
      <c r="Q36" s="417"/>
      <c r="R36" s="417"/>
      <c r="S36" s="416"/>
      <c r="T36" s="417"/>
      <c r="U36" s="417"/>
      <c r="V36" s="416"/>
      <c r="W36" s="417"/>
      <c r="X36" s="417"/>
      <c r="Y36" s="416"/>
      <c r="Z36" s="417"/>
      <c r="AA36" s="417"/>
      <c r="AB36" s="416"/>
      <c r="AC36" s="417"/>
      <c r="AD36" s="418"/>
      <c r="AE36" s="184">
        <f>SUM(AE22,AE23,AE24,AE25,AE26,AE27,AE28,AE29,AE30,AE31,AE32,AE33,AE35)</f>
        <v>1500</v>
      </c>
      <c r="AF36" s="65">
        <f>SUM(AF22,AF23,AF24,AF25,AF26,AF27,AF28,AF29,AF30,AF31,AF32,AF33,AF34,AF35)</f>
        <v>60</v>
      </c>
    </row>
    <row r="37" spans="1:32" ht="15.75" thickBot="1">
      <c r="A37" s="598" t="s">
        <v>126</v>
      </c>
      <c r="B37" s="599"/>
      <c r="C37" s="599"/>
      <c r="D37" s="599"/>
      <c r="E37" s="599"/>
      <c r="F37" s="599"/>
      <c r="G37" s="599"/>
      <c r="H37" s="599"/>
      <c r="I37" s="599"/>
      <c r="J37" s="599"/>
      <c r="K37" s="599"/>
      <c r="L37" s="599"/>
      <c r="M37" s="599"/>
      <c r="N37" s="599"/>
      <c r="O37" s="599"/>
      <c r="P37" s="599"/>
      <c r="Q37" s="599"/>
      <c r="R37" s="599"/>
      <c r="S37" s="599"/>
      <c r="T37" s="599"/>
      <c r="U37" s="599"/>
      <c r="V37" s="599"/>
      <c r="W37" s="599"/>
      <c r="X37" s="599"/>
      <c r="Y37" s="599"/>
      <c r="Z37" s="599"/>
      <c r="AA37" s="599"/>
      <c r="AB37" s="599"/>
      <c r="AC37" s="599"/>
      <c r="AD37" s="621"/>
      <c r="AE37" s="336"/>
      <c r="AF37" s="65"/>
    </row>
    <row r="38" spans="1:32" ht="15.75" thickBot="1">
      <c r="A38" s="135" t="s">
        <v>101</v>
      </c>
      <c r="B38" s="55"/>
      <c r="C38" s="586"/>
      <c r="D38" s="640"/>
      <c r="E38" s="640"/>
      <c r="F38" s="641"/>
      <c r="G38" s="8"/>
      <c r="H38" s="10"/>
      <c r="I38" s="12"/>
      <c r="J38" s="8"/>
      <c r="K38" s="10"/>
      <c r="L38" s="12"/>
      <c r="M38" s="8">
        <v>2</v>
      </c>
      <c r="N38" s="10">
        <v>15</v>
      </c>
      <c r="O38" s="12">
        <v>35</v>
      </c>
      <c r="P38" s="8"/>
      <c r="Q38" s="10"/>
      <c r="R38" s="12"/>
      <c r="S38" s="8"/>
      <c r="T38" s="10"/>
      <c r="U38" s="12"/>
      <c r="V38" s="8"/>
      <c r="W38" s="10"/>
      <c r="X38" s="16"/>
      <c r="Y38" s="15"/>
      <c r="Z38" s="10"/>
      <c r="AA38" s="10"/>
      <c r="AB38" s="15"/>
      <c r="AC38" s="10"/>
      <c r="AD38" s="16"/>
      <c r="AE38" s="56">
        <f>SUM(H38,I38,K38,L38,N38,O38,Q38,R38,T38,U38,W38,X38,Z38,AA38,AC38,AD38)</f>
        <v>50</v>
      </c>
      <c r="AF38" s="57">
        <f>SUM(G38,J38,M38,P38,S38,V38,Y38,AB38)</f>
        <v>2</v>
      </c>
    </row>
    <row r="39" spans="1:32" ht="15.75" thickBot="1">
      <c r="A39" s="137" t="s">
        <v>30</v>
      </c>
      <c r="B39" s="59"/>
      <c r="C39" s="558"/>
      <c r="D39" s="579"/>
      <c r="E39" s="579"/>
      <c r="F39" s="580"/>
      <c r="G39" s="19"/>
      <c r="H39" s="22"/>
      <c r="I39" s="24"/>
      <c r="J39" s="19"/>
      <c r="K39" s="22"/>
      <c r="L39" s="24"/>
      <c r="M39" s="19">
        <v>2</v>
      </c>
      <c r="N39" s="22">
        <v>30</v>
      </c>
      <c r="O39" s="24">
        <v>20</v>
      </c>
      <c r="P39" s="19"/>
      <c r="Q39" s="22"/>
      <c r="R39" s="24"/>
      <c r="S39" s="19"/>
      <c r="T39" s="22"/>
      <c r="U39" s="24"/>
      <c r="V39" s="19"/>
      <c r="W39" s="22"/>
      <c r="X39" s="26"/>
      <c r="Y39" s="25"/>
      <c r="Z39" s="22"/>
      <c r="AA39" s="22"/>
      <c r="AB39" s="25"/>
      <c r="AC39" s="22"/>
      <c r="AD39" s="26"/>
      <c r="AE39" s="56">
        <f>SUM(H39,I39,K39,L39,N39,O39,Q39,R39,T39,U39,W39,X39,Z39,AA39,AC39,AD39)</f>
        <v>50</v>
      </c>
      <c r="AF39" s="57">
        <f>SUM(G39,J39,M39,P39,S39,V39,Y39,AB39)</f>
        <v>2</v>
      </c>
    </row>
    <row r="40" spans="1:32" ht="15.75" thickBot="1">
      <c r="A40" s="137" t="s">
        <v>31</v>
      </c>
      <c r="B40" s="59"/>
      <c r="C40" s="558"/>
      <c r="D40" s="559"/>
      <c r="E40" s="559"/>
      <c r="F40" s="560"/>
      <c r="G40" s="19">
        <v>2</v>
      </c>
      <c r="H40" s="21">
        <v>30</v>
      </c>
      <c r="I40" s="28">
        <v>20</v>
      </c>
      <c r="J40" s="19">
        <v>1</v>
      </c>
      <c r="K40" s="21">
        <v>20</v>
      </c>
      <c r="L40" s="28">
        <v>5</v>
      </c>
      <c r="M40" s="19"/>
      <c r="N40" s="22"/>
      <c r="O40" s="24"/>
      <c r="P40" s="19"/>
      <c r="Q40" s="22"/>
      <c r="R40" s="24"/>
      <c r="S40" s="19"/>
      <c r="T40" s="22"/>
      <c r="U40" s="24"/>
      <c r="V40" s="19"/>
      <c r="W40" s="22"/>
      <c r="X40" s="26"/>
      <c r="Y40" s="25"/>
      <c r="Z40" s="22"/>
      <c r="AA40" s="22"/>
      <c r="AB40" s="25"/>
      <c r="AC40" s="22"/>
      <c r="AD40" s="26"/>
      <c r="AE40" s="56">
        <f>SUM(H40,I40,K40,L40,N40,O40,Q40,R40,T40,U40,W40,X40,Z40,AA40,AC40,AD40)</f>
        <v>75</v>
      </c>
      <c r="AF40" s="57">
        <f>SUM(G40,J40,M40,P40,S40,V40,Y40,AB40)</f>
        <v>3</v>
      </c>
    </row>
    <row r="41" spans="1:32" ht="15.75" thickBot="1">
      <c r="A41" s="137" t="s">
        <v>122</v>
      </c>
      <c r="B41" s="59"/>
      <c r="C41" s="595"/>
      <c r="D41" s="596"/>
      <c r="E41" s="596"/>
      <c r="F41" s="597"/>
      <c r="G41" s="19"/>
      <c r="H41" s="22"/>
      <c r="I41" s="24"/>
      <c r="J41" s="19">
        <v>1</v>
      </c>
      <c r="K41" s="22">
        <v>15</v>
      </c>
      <c r="L41" s="24">
        <v>10</v>
      </c>
      <c r="M41" s="19"/>
      <c r="N41" s="22"/>
      <c r="O41" s="24"/>
      <c r="P41" s="19"/>
      <c r="Q41" s="22"/>
      <c r="R41" s="24"/>
      <c r="S41" s="19"/>
      <c r="T41" s="22"/>
      <c r="U41" s="24"/>
      <c r="V41" s="19"/>
      <c r="W41" s="22"/>
      <c r="X41" s="26"/>
      <c r="Y41" s="25"/>
      <c r="Z41" s="22"/>
      <c r="AA41" s="22"/>
      <c r="AB41" s="25"/>
      <c r="AC41" s="22"/>
      <c r="AD41" s="26"/>
      <c r="AE41" s="56">
        <f>SUM(H41,I41,K41,L41,N41,O41,Q41,R41,T41,U41,W41,X41,Z41,AA41,AC41,AD41)</f>
        <v>25</v>
      </c>
      <c r="AF41" s="57">
        <f>SUM(G41,J41,M41,P41,S41,V41,Y41,AB41)</f>
        <v>1</v>
      </c>
    </row>
    <row r="42" spans="1:32" ht="15.75" customHeight="1" thickBot="1">
      <c r="A42" s="120" t="s">
        <v>80</v>
      </c>
      <c r="B42" s="61"/>
      <c r="C42" s="609"/>
      <c r="D42" s="642"/>
      <c r="E42" s="642"/>
      <c r="F42" s="642"/>
      <c r="G42" s="62"/>
      <c r="H42" s="31"/>
      <c r="I42" s="32"/>
      <c r="J42" s="29">
        <v>2</v>
      </c>
      <c r="K42" s="31">
        <v>15</v>
      </c>
      <c r="L42" s="32">
        <v>35</v>
      </c>
      <c r="M42" s="29"/>
      <c r="N42" s="31"/>
      <c r="O42" s="32"/>
      <c r="P42" s="29"/>
      <c r="Q42" s="31"/>
      <c r="R42" s="32"/>
      <c r="S42" s="29"/>
      <c r="T42" s="31"/>
      <c r="U42" s="32"/>
      <c r="V42" s="29"/>
      <c r="W42" s="31"/>
      <c r="X42" s="36"/>
      <c r="Y42" s="35"/>
      <c r="Z42" s="31"/>
      <c r="AA42" s="31"/>
      <c r="AB42" s="35"/>
      <c r="AC42" s="31"/>
      <c r="AD42" s="36"/>
      <c r="AE42" s="56">
        <f>SUM(H42,I42,K42,L42,N42,O42,Q42,R42,T42,U42,W42,X42,Z42,AA42,AC42,AD42)</f>
        <v>50</v>
      </c>
      <c r="AF42" s="63">
        <f>SUM(G42,J42,M42,P42,S42,V42,Y42,AB42)</f>
        <v>2</v>
      </c>
    </row>
    <row r="43" spans="1:32" ht="15.75" thickBot="1">
      <c r="A43" s="343"/>
      <c r="B43" s="386"/>
      <c r="C43" s="643"/>
      <c r="D43" s="643"/>
      <c r="E43" s="643"/>
      <c r="F43" s="643"/>
      <c r="G43" s="416"/>
      <c r="H43" s="417"/>
      <c r="I43" s="417"/>
      <c r="J43" s="416"/>
      <c r="K43" s="417"/>
      <c r="L43" s="417"/>
      <c r="M43" s="416"/>
      <c r="N43" s="417"/>
      <c r="O43" s="417"/>
      <c r="P43" s="416"/>
      <c r="Q43" s="417"/>
      <c r="R43" s="417"/>
      <c r="S43" s="416"/>
      <c r="T43" s="417"/>
      <c r="U43" s="417"/>
      <c r="V43" s="416"/>
      <c r="W43" s="417"/>
      <c r="X43" s="417"/>
      <c r="Y43" s="416"/>
      <c r="Z43" s="417"/>
      <c r="AA43" s="417"/>
      <c r="AB43" s="416"/>
      <c r="AC43" s="417"/>
      <c r="AD43" s="417"/>
      <c r="AE43" s="64">
        <f>SUM(AE38,AE39,AE40,AE41,AE42)</f>
        <v>250</v>
      </c>
      <c r="AF43" s="65">
        <f>SUM(AF38,AF39,AF40,AF41,AF42)</f>
        <v>10</v>
      </c>
    </row>
    <row r="44" spans="1:32" ht="15.75" thickBot="1">
      <c r="A44" s="693" t="s">
        <v>33</v>
      </c>
      <c r="B44" s="694"/>
      <c r="C44" s="694"/>
      <c r="D44" s="694"/>
      <c r="E44" s="694"/>
      <c r="F44" s="387"/>
      <c r="G44" s="146">
        <v>2</v>
      </c>
      <c r="H44" s="387"/>
      <c r="I44" s="387"/>
      <c r="J44" s="146"/>
      <c r="K44" s="387"/>
      <c r="L44" s="387"/>
      <c r="M44" s="146"/>
      <c r="N44" s="387"/>
      <c r="O44" s="387"/>
      <c r="P44" s="444"/>
      <c r="Q44" s="445"/>
      <c r="R44" s="445"/>
      <c r="S44" s="478">
        <v>6</v>
      </c>
      <c r="T44" s="479"/>
      <c r="U44" s="479"/>
      <c r="V44" s="478">
        <v>2</v>
      </c>
      <c r="W44" s="445"/>
      <c r="X44" s="445"/>
      <c r="Y44" s="444"/>
      <c r="Z44" s="387"/>
      <c r="AA44" s="387"/>
      <c r="AB44" s="444">
        <v>5</v>
      </c>
      <c r="AC44" s="387"/>
      <c r="AD44" s="388"/>
      <c r="AE44" s="74"/>
      <c r="AF44" s="65">
        <f>SUM(G44,J44,M44,P44,S44,V44,Y44,AB44)</f>
        <v>15</v>
      </c>
    </row>
    <row r="45" spans="1:32">
      <c r="A45" s="360" t="s">
        <v>127</v>
      </c>
      <c r="B45" s="149"/>
      <c r="C45" s="601"/>
      <c r="D45" s="587"/>
      <c r="E45" s="587"/>
      <c r="F45" s="602"/>
      <c r="G45" s="77"/>
      <c r="H45" s="78"/>
      <c r="I45" s="78"/>
      <c r="J45" s="77"/>
      <c r="K45" s="78"/>
      <c r="L45" s="78"/>
      <c r="M45" s="77"/>
      <c r="N45" s="78"/>
      <c r="O45" s="78"/>
      <c r="P45" s="77"/>
      <c r="Q45" s="78"/>
      <c r="R45" s="78"/>
      <c r="S45" s="77"/>
      <c r="T45" s="78"/>
      <c r="U45" s="78"/>
      <c r="V45" s="77"/>
      <c r="W45" s="78"/>
      <c r="X45" s="78"/>
      <c r="Y45" s="77"/>
      <c r="Z45" s="78"/>
      <c r="AA45" s="78"/>
      <c r="AB45" s="77"/>
      <c r="AC45" s="78"/>
      <c r="AD45" s="79"/>
      <c r="AE45" s="80">
        <v>15</v>
      </c>
      <c r="AF45" s="78"/>
    </row>
    <row r="46" spans="1:32">
      <c r="A46" s="360" t="s">
        <v>141</v>
      </c>
      <c r="B46" s="149"/>
      <c r="C46" s="561"/>
      <c r="D46" s="562"/>
      <c r="E46" s="562"/>
      <c r="F46" s="450"/>
      <c r="G46" s="77"/>
      <c r="H46" s="78"/>
      <c r="I46" s="78"/>
      <c r="J46" s="77"/>
      <c r="K46" s="78"/>
      <c r="L46" s="78"/>
      <c r="M46" s="77"/>
      <c r="N46" s="78"/>
      <c r="O46" s="78"/>
      <c r="P46" s="77"/>
      <c r="Q46" s="78"/>
      <c r="R46" s="78"/>
      <c r="S46" s="77"/>
      <c r="T46" s="78"/>
      <c r="U46" s="78"/>
      <c r="V46" s="77"/>
      <c r="W46" s="78"/>
      <c r="X46" s="78"/>
      <c r="Y46" s="77"/>
      <c r="Z46" s="78"/>
      <c r="AA46" s="78"/>
      <c r="AB46" s="77"/>
      <c r="AC46" s="78"/>
      <c r="AD46" s="79"/>
      <c r="AE46" s="459">
        <v>15</v>
      </c>
      <c r="AF46" s="78"/>
    </row>
    <row r="47" spans="1:32">
      <c r="A47" s="361" t="s">
        <v>34</v>
      </c>
      <c r="B47" s="151"/>
      <c r="C47" s="562"/>
      <c r="D47" s="559"/>
      <c r="E47" s="559"/>
      <c r="F47" s="614"/>
      <c r="G47" s="83"/>
      <c r="H47" s="84"/>
      <c r="I47" s="84"/>
      <c r="J47" s="83"/>
      <c r="K47" s="84"/>
      <c r="L47" s="84"/>
      <c r="M47" s="83"/>
      <c r="N47" s="84"/>
      <c r="O47" s="84"/>
      <c r="P47" s="83"/>
      <c r="Q47" s="84"/>
      <c r="R47" s="84"/>
      <c r="S47" s="83"/>
      <c r="T47" s="84"/>
      <c r="U47" s="84"/>
      <c r="V47" s="83"/>
      <c r="W47" s="84"/>
      <c r="X47" s="84"/>
      <c r="Y47" s="83"/>
      <c r="Z47" s="84"/>
      <c r="AA47" s="84"/>
      <c r="AB47" s="83"/>
      <c r="AC47" s="84"/>
      <c r="AD47" s="85"/>
      <c r="AE47" s="86">
        <v>15</v>
      </c>
      <c r="AF47" s="84"/>
    </row>
    <row r="48" spans="1:32">
      <c r="A48" s="474" t="s">
        <v>70</v>
      </c>
      <c r="B48" s="151"/>
      <c r="C48" s="456"/>
      <c r="D48" s="457"/>
      <c r="E48" s="457"/>
      <c r="F48" s="458"/>
      <c r="G48" s="83"/>
      <c r="H48" s="84"/>
      <c r="I48" s="84"/>
      <c r="J48" s="83"/>
      <c r="K48" s="84"/>
      <c r="L48" s="84"/>
      <c r="M48" s="83"/>
      <c r="N48" s="84"/>
      <c r="O48" s="84"/>
      <c r="P48" s="83"/>
      <c r="Q48" s="84"/>
      <c r="R48" s="84"/>
      <c r="S48" s="83"/>
      <c r="T48" s="84"/>
      <c r="U48" s="84"/>
      <c r="V48" s="83"/>
      <c r="W48" s="84"/>
      <c r="X48" s="84"/>
      <c r="Y48" s="83"/>
      <c r="Z48" s="84"/>
      <c r="AA48" s="84"/>
      <c r="AB48" s="83"/>
      <c r="AC48" s="84"/>
      <c r="AD48" s="85"/>
      <c r="AE48" s="86"/>
      <c r="AF48" s="88"/>
    </row>
    <row r="49" spans="1:32">
      <c r="A49" s="190" t="s">
        <v>35</v>
      </c>
      <c r="B49" s="151"/>
      <c r="C49" s="562"/>
      <c r="D49" s="559"/>
      <c r="E49" s="559"/>
      <c r="F49" s="614"/>
      <c r="G49" s="83"/>
      <c r="H49" s="84"/>
      <c r="I49" s="84"/>
      <c r="J49" s="83"/>
      <c r="K49" s="84"/>
      <c r="L49" s="84"/>
      <c r="M49" s="83"/>
      <c r="N49" s="84"/>
      <c r="O49" s="84"/>
      <c r="P49" s="83"/>
      <c r="Q49" s="84"/>
      <c r="R49" s="84"/>
      <c r="S49" s="83"/>
      <c r="T49" s="84"/>
      <c r="U49" s="84"/>
      <c r="V49" s="83"/>
      <c r="W49" s="84"/>
      <c r="X49" s="84"/>
      <c r="Y49" s="83"/>
      <c r="Z49" s="84"/>
      <c r="AA49" s="84"/>
      <c r="AB49" s="83"/>
      <c r="AC49" s="84"/>
      <c r="AD49" s="85"/>
      <c r="AE49" s="86">
        <v>15</v>
      </c>
      <c r="AF49" s="88"/>
    </row>
    <row r="50" spans="1:32" ht="17.25" customHeight="1">
      <c r="A50" s="304" t="s">
        <v>123</v>
      </c>
      <c r="B50" s="151"/>
      <c r="C50" s="562"/>
      <c r="D50" s="559"/>
      <c r="E50" s="559"/>
      <c r="F50" s="614"/>
      <c r="G50" s="83"/>
      <c r="H50" s="84"/>
      <c r="I50" s="84"/>
      <c r="J50" s="83"/>
      <c r="K50" s="84"/>
      <c r="L50" s="84"/>
      <c r="M50" s="83"/>
      <c r="N50" s="84"/>
      <c r="O50" s="84"/>
      <c r="P50" s="83"/>
      <c r="Q50" s="84"/>
      <c r="R50" s="84"/>
      <c r="S50" s="83"/>
      <c r="T50" s="84"/>
      <c r="U50" s="84"/>
      <c r="V50" s="83"/>
      <c r="W50" s="84"/>
      <c r="X50" s="84"/>
      <c r="Y50" s="83"/>
      <c r="Z50" s="84"/>
      <c r="AA50" s="84"/>
      <c r="AB50" s="83"/>
      <c r="AC50" s="84"/>
      <c r="AD50" s="85"/>
      <c r="AE50" s="86">
        <v>15</v>
      </c>
      <c r="AF50" s="88"/>
    </row>
    <row r="51" spans="1:32" ht="16.5" customHeight="1">
      <c r="A51" s="304" t="s">
        <v>124</v>
      </c>
      <c r="B51" s="151"/>
      <c r="C51" s="562"/>
      <c r="D51" s="559"/>
      <c r="E51" s="559"/>
      <c r="F51" s="614"/>
      <c r="G51" s="83"/>
      <c r="H51" s="84"/>
      <c r="I51" s="84"/>
      <c r="J51" s="83"/>
      <c r="K51" s="84"/>
      <c r="L51" s="84"/>
      <c r="M51" s="83"/>
      <c r="N51" s="84"/>
      <c r="O51" s="84"/>
      <c r="P51" s="83"/>
      <c r="Q51" s="84"/>
      <c r="R51" s="84"/>
      <c r="S51" s="83"/>
      <c r="T51" s="84"/>
      <c r="U51" s="84"/>
      <c r="V51" s="83"/>
      <c r="W51" s="84"/>
      <c r="X51" s="84"/>
      <c r="Y51" s="83"/>
      <c r="Z51" s="84"/>
      <c r="AA51" s="84"/>
      <c r="AB51" s="83"/>
      <c r="AC51" s="84"/>
      <c r="AD51" s="85"/>
      <c r="AE51" s="86">
        <v>15</v>
      </c>
      <c r="AF51" s="88"/>
    </row>
    <row r="52" spans="1:32" ht="24.75" customHeight="1">
      <c r="A52" s="191" t="s">
        <v>145</v>
      </c>
      <c r="B52" s="151"/>
      <c r="C52" s="562"/>
      <c r="D52" s="559"/>
      <c r="E52" s="559"/>
      <c r="F52" s="614"/>
      <c r="G52" s="83"/>
      <c r="H52" s="84"/>
      <c r="I52" s="84"/>
      <c r="J52" s="83"/>
      <c r="K52" s="84"/>
      <c r="L52" s="84"/>
      <c r="M52" s="83"/>
      <c r="N52" s="84"/>
      <c r="O52" s="84"/>
      <c r="P52" s="83"/>
      <c r="Q52" s="84"/>
      <c r="R52" s="84"/>
      <c r="S52" s="83"/>
      <c r="T52" s="84"/>
      <c r="U52" s="84"/>
      <c r="V52" s="83"/>
      <c r="W52" s="84"/>
      <c r="X52" s="84"/>
      <c r="Y52" s="83"/>
      <c r="Z52" s="84"/>
      <c r="AA52" s="84"/>
      <c r="AB52" s="83"/>
      <c r="AC52" s="84"/>
      <c r="AD52" s="85"/>
      <c r="AE52" s="86">
        <v>15</v>
      </c>
      <c r="AF52" s="88"/>
    </row>
    <row r="53" spans="1:32">
      <c r="A53" s="190" t="s">
        <v>38</v>
      </c>
      <c r="B53" s="151"/>
      <c r="C53" s="562"/>
      <c r="D53" s="559"/>
      <c r="E53" s="559"/>
      <c r="F53" s="614"/>
      <c r="G53" s="83"/>
      <c r="H53" s="84"/>
      <c r="I53" s="84"/>
      <c r="J53" s="83"/>
      <c r="K53" s="84"/>
      <c r="L53" s="84"/>
      <c r="M53" s="83"/>
      <c r="N53" s="84"/>
      <c r="O53" s="84"/>
      <c r="P53" s="83"/>
      <c r="Q53" s="84"/>
      <c r="R53" s="84"/>
      <c r="S53" s="83"/>
      <c r="T53" s="84"/>
      <c r="U53" s="84"/>
      <c r="V53" s="83"/>
      <c r="W53" s="84"/>
      <c r="X53" s="84"/>
      <c r="Y53" s="83"/>
      <c r="Z53" s="84"/>
      <c r="AA53" s="84"/>
      <c r="AB53" s="83"/>
      <c r="AC53" s="84"/>
      <c r="AD53" s="85"/>
      <c r="AE53" s="86">
        <v>15</v>
      </c>
      <c r="AF53" s="88"/>
    </row>
    <row r="54" spans="1:32">
      <c r="A54" s="190" t="s">
        <v>39</v>
      </c>
      <c r="B54" s="151"/>
      <c r="C54" s="562"/>
      <c r="D54" s="559"/>
      <c r="E54" s="559"/>
      <c r="F54" s="614"/>
      <c r="G54" s="83"/>
      <c r="H54" s="84"/>
      <c r="I54" s="84"/>
      <c r="J54" s="83"/>
      <c r="K54" s="84"/>
      <c r="L54" s="84"/>
      <c r="M54" s="83"/>
      <c r="N54" s="84"/>
      <c r="O54" s="84"/>
      <c r="P54" s="83"/>
      <c r="Q54" s="84"/>
      <c r="R54" s="84"/>
      <c r="S54" s="83"/>
      <c r="T54" s="84"/>
      <c r="U54" s="84"/>
      <c r="V54" s="83"/>
      <c r="W54" s="84"/>
      <c r="X54" s="84"/>
      <c r="Y54" s="83"/>
      <c r="Z54" s="84"/>
      <c r="AA54" s="84"/>
      <c r="AB54" s="83"/>
      <c r="AC54" s="84"/>
      <c r="AD54" s="85"/>
      <c r="AE54" s="86">
        <v>15</v>
      </c>
      <c r="AF54" s="88"/>
    </row>
    <row r="55" spans="1:32">
      <c r="A55" s="192" t="s">
        <v>40</v>
      </c>
      <c r="B55" s="151"/>
      <c r="C55" s="562"/>
      <c r="D55" s="562"/>
      <c r="E55" s="562"/>
      <c r="F55" s="193"/>
      <c r="G55" s="83"/>
      <c r="H55" s="84"/>
      <c r="I55" s="84"/>
      <c r="J55" s="83"/>
      <c r="K55" s="84"/>
      <c r="L55" s="84"/>
      <c r="M55" s="83"/>
      <c r="N55" s="84"/>
      <c r="O55" s="84"/>
      <c r="P55" s="83"/>
      <c r="Q55" s="84"/>
      <c r="R55" s="84"/>
      <c r="S55" s="83"/>
      <c r="T55" s="84"/>
      <c r="U55" s="84"/>
      <c r="V55" s="83"/>
      <c r="W55" s="84"/>
      <c r="X55" s="84"/>
      <c r="Y55" s="83"/>
      <c r="Z55" s="84"/>
      <c r="AA55" s="84"/>
      <c r="AB55" s="83"/>
      <c r="AC55" s="84"/>
      <c r="AD55" s="85"/>
      <c r="AE55" s="86">
        <v>15</v>
      </c>
      <c r="AF55" s="91"/>
    </row>
    <row r="56" spans="1:32" ht="27" customHeight="1">
      <c r="A56" s="194" t="s">
        <v>41</v>
      </c>
      <c r="B56" s="151"/>
      <c r="C56" s="561"/>
      <c r="D56" s="562"/>
      <c r="E56" s="562"/>
      <c r="F56" s="193"/>
      <c r="G56" s="83"/>
      <c r="H56" s="84"/>
      <c r="I56" s="84"/>
      <c r="J56" s="83"/>
      <c r="K56" s="84"/>
      <c r="L56" s="84"/>
      <c r="M56" s="83"/>
      <c r="N56" s="84"/>
      <c r="O56" s="84"/>
      <c r="P56" s="83"/>
      <c r="Q56" s="84"/>
      <c r="R56" s="84"/>
      <c r="S56" s="83"/>
      <c r="T56" s="84"/>
      <c r="U56" s="84"/>
      <c r="V56" s="83"/>
      <c r="W56" s="84"/>
      <c r="X56" s="84"/>
      <c r="Y56" s="83"/>
      <c r="Z56" s="84"/>
      <c r="AA56" s="84"/>
      <c r="AB56" s="83"/>
      <c r="AC56" s="84"/>
      <c r="AD56" s="85"/>
      <c r="AE56" s="86">
        <v>15</v>
      </c>
      <c r="AF56" s="92"/>
    </row>
    <row r="57" spans="1:32">
      <c r="A57" s="196" t="s">
        <v>42</v>
      </c>
      <c r="B57" s="151"/>
      <c r="C57" s="561"/>
      <c r="D57" s="562"/>
      <c r="E57" s="562"/>
      <c r="F57" s="193"/>
      <c r="G57" s="83"/>
      <c r="H57" s="84"/>
      <c r="I57" s="84"/>
      <c r="J57" s="83"/>
      <c r="K57" s="84"/>
      <c r="L57" s="84"/>
      <c r="M57" s="83"/>
      <c r="N57" s="84"/>
      <c r="O57" s="84"/>
      <c r="P57" s="83"/>
      <c r="Q57" s="84"/>
      <c r="R57" s="84"/>
      <c r="S57" s="83"/>
      <c r="T57" s="84"/>
      <c r="U57" s="84"/>
      <c r="V57" s="83"/>
      <c r="W57" s="84"/>
      <c r="X57" s="84"/>
      <c r="Y57" s="83"/>
      <c r="Z57" s="84"/>
      <c r="AA57" s="84"/>
      <c r="AB57" s="83"/>
      <c r="AC57" s="84"/>
      <c r="AD57" s="85"/>
      <c r="AE57" s="86">
        <v>15</v>
      </c>
      <c r="AF57" s="91"/>
    </row>
    <row r="58" spans="1:32">
      <c r="A58" s="196" t="s">
        <v>43</v>
      </c>
      <c r="B58" s="151"/>
      <c r="C58" s="561"/>
      <c r="D58" s="562"/>
      <c r="E58" s="562"/>
      <c r="F58" s="193"/>
      <c r="G58" s="83"/>
      <c r="H58" s="84"/>
      <c r="I58" s="84"/>
      <c r="J58" s="83"/>
      <c r="K58" s="84"/>
      <c r="L58" s="84"/>
      <c r="M58" s="83"/>
      <c r="N58" s="84"/>
      <c r="O58" s="84"/>
      <c r="P58" s="83"/>
      <c r="Q58" s="84"/>
      <c r="R58" s="84"/>
      <c r="S58" s="83"/>
      <c r="T58" s="84"/>
      <c r="U58" s="84"/>
      <c r="V58" s="83"/>
      <c r="W58" s="84"/>
      <c r="X58" s="84"/>
      <c r="Y58" s="83"/>
      <c r="Z58" s="84"/>
      <c r="AA58" s="84"/>
      <c r="AB58" s="83"/>
      <c r="AC58" s="84"/>
      <c r="AD58" s="85"/>
      <c r="AE58" s="86">
        <v>15</v>
      </c>
      <c r="AF58" s="91"/>
    </row>
    <row r="59" spans="1:32" ht="33.75" customHeight="1">
      <c r="A59" s="195" t="s">
        <v>44</v>
      </c>
      <c r="B59" s="151"/>
      <c r="C59" s="561"/>
      <c r="D59" s="562"/>
      <c r="E59" s="562"/>
      <c r="F59" s="193"/>
      <c r="G59" s="83"/>
      <c r="H59" s="84"/>
      <c r="I59" s="84"/>
      <c r="J59" s="83"/>
      <c r="K59" s="84"/>
      <c r="L59" s="84"/>
      <c r="M59" s="83"/>
      <c r="N59" s="84"/>
      <c r="O59" s="84"/>
      <c r="P59" s="83"/>
      <c r="Q59" s="84"/>
      <c r="R59" s="84"/>
      <c r="S59" s="83"/>
      <c r="T59" s="84"/>
      <c r="U59" s="84"/>
      <c r="V59" s="83"/>
      <c r="W59" s="84"/>
      <c r="X59" s="84"/>
      <c r="Y59" s="83"/>
      <c r="Z59" s="84"/>
      <c r="AA59" s="84"/>
      <c r="AB59" s="83"/>
      <c r="AC59" s="84"/>
      <c r="AD59" s="85"/>
      <c r="AE59" s="86">
        <v>15</v>
      </c>
      <c r="AF59" s="91"/>
    </row>
    <row r="60" spans="1:32" ht="44.25" customHeight="1">
      <c r="A60" s="197" t="s">
        <v>45</v>
      </c>
      <c r="B60" s="151"/>
      <c r="C60" s="561"/>
      <c r="D60" s="562"/>
      <c r="E60" s="562"/>
      <c r="F60" s="193"/>
      <c r="G60" s="83"/>
      <c r="H60" s="84"/>
      <c r="I60" s="84"/>
      <c r="J60" s="83"/>
      <c r="K60" s="84"/>
      <c r="L60" s="84"/>
      <c r="M60" s="83"/>
      <c r="N60" s="84"/>
      <c r="O60" s="84"/>
      <c r="P60" s="83"/>
      <c r="Q60" s="84"/>
      <c r="R60" s="84"/>
      <c r="S60" s="83"/>
      <c r="T60" s="84"/>
      <c r="U60" s="84"/>
      <c r="V60" s="83"/>
      <c r="W60" s="84"/>
      <c r="X60" s="84"/>
      <c r="Y60" s="83"/>
      <c r="Z60" s="84"/>
      <c r="AA60" s="84"/>
      <c r="AB60" s="83"/>
      <c r="AC60" s="84"/>
      <c r="AD60" s="85"/>
      <c r="AE60" s="86">
        <v>15</v>
      </c>
      <c r="AF60" s="91"/>
    </row>
    <row r="61" spans="1:32">
      <c r="A61" s="196" t="s">
        <v>46</v>
      </c>
      <c r="B61" s="151"/>
      <c r="C61" s="561"/>
      <c r="D61" s="562"/>
      <c r="E61" s="562"/>
      <c r="F61" s="193"/>
      <c r="G61" s="83"/>
      <c r="H61" s="84"/>
      <c r="I61" s="84"/>
      <c r="J61" s="83"/>
      <c r="K61" s="84"/>
      <c r="L61" s="84"/>
      <c r="M61" s="83"/>
      <c r="N61" s="84"/>
      <c r="O61" s="84"/>
      <c r="P61" s="83"/>
      <c r="Q61" s="84"/>
      <c r="R61" s="84"/>
      <c r="S61" s="83"/>
      <c r="T61" s="84"/>
      <c r="U61" s="84"/>
      <c r="V61" s="83"/>
      <c r="W61" s="84"/>
      <c r="X61" s="84"/>
      <c r="Y61" s="83"/>
      <c r="Z61" s="84"/>
      <c r="AA61" s="84"/>
      <c r="AB61" s="83"/>
      <c r="AC61" s="84"/>
      <c r="AD61" s="85"/>
      <c r="AE61" s="86">
        <v>15</v>
      </c>
      <c r="AF61" s="91"/>
    </row>
    <row r="62" spans="1:32">
      <c r="A62" s="196" t="s">
        <v>47</v>
      </c>
      <c r="B62" s="151"/>
      <c r="C62" s="561"/>
      <c r="D62" s="562"/>
      <c r="E62" s="562"/>
      <c r="F62" s="193"/>
      <c r="G62" s="83"/>
      <c r="H62" s="84"/>
      <c r="I62" s="84"/>
      <c r="J62" s="83"/>
      <c r="K62" s="84"/>
      <c r="L62" s="84"/>
      <c r="M62" s="83"/>
      <c r="N62" s="84"/>
      <c r="O62" s="84"/>
      <c r="P62" s="83"/>
      <c r="Q62" s="84"/>
      <c r="R62" s="84"/>
      <c r="S62" s="83"/>
      <c r="T62" s="84"/>
      <c r="U62" s="84"/>
      <c r="V62" s="83"/>
      <c r="W62" s="84"/>
      <c r="X62" s="84"/>
      <c r="Y62" s="83"/>
      <c r="Z62" s="84"/>
      <c r="AA62" s="84"/>
      <c r="AB62" s="83"/>
      <c r="AC62" s="84"/>
      <c r="AD62" s="85"/>
      <c r="AE62" s="86">
        <v>15</v>
      </c>
      <c r="AF62" s="91"/>
    </row>
    <row r="63" spans="1:32">
      <c r="A63" s="198" t="s">
        <v>48</v>
      </c>
      <c r="B63" s="151"/>
      <c r="C63" s="561"/>
      <c r="D63" s="562"/>
      <c r="E63" s="562"/>
      <c r="F63" s="193"/>
      <c r="G63" s="83"/>
      <c r="H63" s="84"/>
      <c r="I63" s="84"/>
      <c r="J63" s="83"/>
      <c r="K63" s="84"/>
      <c r="L63" s="84"/>
      <c r="M63" s="83"/>
      <c r="N63" s="84"/>
      <c r="O63" s="84"/>
      <c r="P63" s="83"/>
      <c r="Q63" s="84"/>
      <c r="R63" s="84"/>
      <c r="S63" s="83"/>
      <c r="T63" s="84"/>
      <c r="U63" s="84"/>
      <c r="V63" s="83"/>
      <c r="W63" s="84"/>
      <c r="X63" s="84"/>
      <c r="Y63" s="83"/>
      <c r="Z63" s="84"/>
      <c r="AA63" s="84"/>
      <c r="AB63" s="83"/>
      <c r="AC63" s="84"/>
      <c r="AD63" s="85"/>
      <c r="AE63" s="86">
        <v>15</v>
      </c>
      <c r="AF63" s="91"/>
    </row>
    <row r="64" spans="1:32" ht="27.75" customHeight="1">
      <c r="A64" s="195" t="s">
        <v>49</v>
      </c>
      <c r="B64" s="151"/>
      <c r="C64" s="561"/>
      <c r="D64" s="562"/>
      <c r="E64" s="562"/>
      <c r="F64" s="193"/>
      <c r="G64" s="83"/>
      <c r="H64" s="84"/>
      <c r="I64" s="84"/>
      <c r="J64" s="83"/>
      <c r="K64" s="84"/>
      <c r="L64" s="84"/>
      <c r="M64" s="83"/>
      <c r="N64" s="84"/>
      <c r="O64" s="84"/>
      <c r="P64" s="83"/>
      <c r="Q64" s="84"/>
      <c r="R64" s="84"/>
      <c r="S64" s="83"/>
      <c r="T64" s="84"/>
      <c r="U64" s="84"/>
      <c r="V64" s="83"/>
      <c r="W64" s="84"/>
      <c r="X64" s="84"/>
      <c r="Y64" s="83"/>
      <c r="Z64" s="84"/>
      <c r="AA64" s="84"/>
      <c r="AB64" s="83"/>
      <c r="AC64" s="84"/>
      <c r="AD64" s="85"/>
      <c r="AE64" s="86">
        <v>15</v>
      </c>
      <c r="AF64" s="91"/>
    </row>
    <row r="65" spans="1:32">
      <c r="A65" s="196" t="s">
        <v>50</v>
      </c>
      <c r="B65" s="151"/>
      <c r="C65" s="561"/>
      <c r="D65" s="562"/>
      <c r="E65" s="562"/>
      <c r="F65" s="193"/>
      <c r="G65" s="83"/>
      <c r="H65" s="84"/>
      <c r="I65" s="84"/>
      <c r="J65" s="83"/>
      <c r="K65" s="84"/>
      <c r="L65" s="84"/>
      <c r="M65" s="83"/>
      <c r="N65" s="84"/>
      <c r="O65" s="84"/>
      <c r="P65" s="83"/>
      <c r="Q65" s="84"/>
      <c r="R65" s="84"/>
      <c r="S65" s="83"/>
      <c r="T65" s="84"/>
      <c r="U65" s="84"/>
      <c r="V65" s="83"/>
      <c r="W65" s="84"/>
      <c r="X65" s="84"/>
      <c r="Y65" s="83"/>
      <c r="Z65" s="84"/>
      <c r="AA65" s="84"/>
      <c r="AB65" s="83"/>
      <c r="AC65" s="84"/>
      <c r="AD65" s="85"/>
      <c r="AE65" s="86">
        <v>15</v>
      </c>
      <c r="AF65" s="91"/>
    </row>
    <row r="66" spans="1:32">
      <c r="A66" s="196" t="s">
        <v>51</v>
      </c>
      <c r="B66" s="151"/>
      <c r="C66" s="561"/>
      <c r="D66" s="562"/>
      <c r="E66" s="562"/>
      <c r="F66" s="193"/>
      <c r="G66" s="83"/>
      <c r="H66" s="84"/>
      <c r="I66" s="84"/>
      <c r="J66" s="83"/>
      <c r="K66" s="84"/>
      <c r="L66" s="84"/>
      <c r="M66" s="83"/>
      <c r="N66" s="84"/>
      <c r="O66" s="84"/>
      <c r="P66" s="83"/>
      <c r="Q66" s="84"/>
      <c r="R66" s="84"/>
      <c r="S66" s="83"/>
      <c r="T66" s="84"/>
      <c r="U66" s="84"/>
      <c r="V66" s="83"/>
      <c r="W66" s="84"/>
      <c r="X66" s="84"/>
      <c r="Y66" s="83"/>
      <c r="Z66" s="84"/>
      <c r="AA66" s="84"/>
      <c r="AB66" s="83"/>
      <c r="AC66" s="84"/>
      <c r="AD66" s="85"/>
      <c r="AE66" s="86">
        <v>15</v>
      </c>
      <c r="AF66" s="91"/>
    </row>
    <row r="67" spans="1:32">
      <c r="A67" s="196" t="s">
        <v>52</v>
      </c>
      <c r="B67" s="151"/>
      <c r="C67" s="561"/>
      <c r="D67" s="562"/>
      <c r="E67" s="562"/>
      <c r="F67" s="193"/>
      <c r="G67" s="83"/>
      <c r="H67" s="84"/>
      <c r="I67" s="84"/>
      <c r="J67" s="83"/>
      <c r="K67" s="84"/>
      <c r="L67" s="84"/>
      <c r="M67" s="83"/>
      <c r="N67" s="84"/>
      <c r="O67" s="84"/>
      <c r="P67" s="83"/>
      <c r="Q67" s="84"/>
      <c r="R67" s="84"/>
      <c r="S67" s="83"/>
      <c r="T67" s="84"/>
      <c r="U67" s="84"/>
      <c r="V67" s="83"/>
      <c r="W67" s="84"/>
      <c r="X67" s="84"/>
      <c r="Y67" s="83"/>
      <c r="Z67" s="84"/>
      <c r="AA67" s="84"/>
      <c r="AB67" s="83"/>
      <c r="AC67" s="84"/>
      <c r="AD67" s="85"/>
      <c r="AE67" s="86">
        <v>15</v>
      </c>
      <c r="AF67" s="91"/>
    </row>
    <row r="68" spans="1:32">
      <c r="A68" s="196" t="s">
        <v>53</v>
      </c>
      <c r="B68" s="151"/>
      <c r="C68" s="561"/>
      <c r="D68" s="562"/>
      <c r="E68" s="562"/>
      <c r="F68" s="193"/>
      <c r="G68" s="83"/>
      <c r="H68" s="84"/>
      <c r="I68" s="84"/>
      <c r="J68" s="83"/>
      <c r="K68" s="84"/>
      <c r="L68" s="84"/>
      <c r="M68" s="83"/>
      <c r="N68" s="84"/>
      <c r="O68" s="84"/>
      <c r="P68" s="83"/>
      <c r="Q68" s="84"/>
      <c r="R68" s="84"/>
      <c r="S68" s="83"/>
      <c r="T68" s="84"/>
      <c r="U68" s="84"/>
      <c r="V68" s="83"/>
      <c r="W68" s="84"/>
      <c r="X68" s="84"/>
      <c r="Y68" s="83"/>
      <c r="Z68" s="84"/>
      <c r="AA68" s="84"/>
      <c r="AB68" s="83"/>
      <c r="AC68" s="84"/>
      <c r="AD68" s="85"/>
      <c r="AE68" s="86">
        <v>15</v>
      </c>
      <c r="AF68" s="91"/>
    </row>
    <row r="69" spans="1:32">
      <c r="A69" s="196" t="s">
        <v>54</v>
      </c>
      <c r="B69" s="151"/>
      <c r="C69" s="561"/>
      <c r="D69" s="562"/>
      <c r="E69" s="562"/>
      <c r="F69" s="193"/>
      <c r="G69" s="83"/>
      <c r="H69" s="84"/>
      <c r="I69" s="84"/>
      <c r="J69" s="83"/>
      <c r="K69" s="84"/>
      <c r="L69" s="84"/>
      <c r="M69" s="83"/>
      <c r="N69" s="84"/>
      <c r="O69" s="84"/>
      <c r="P69" s="83"/>
      <c r="Q69" s="84"/>
      <c r="R69" s="84"/>
      <c r="S69" s="83"/>
      <c r="T69" s="84"/>
      <c r="U69" s="84"/>
      <c r="V69" s="83"/>
      <c r="W69" s="84"/>
      <c r="X69" s="84"/>
      <c r="Y69" s="83"/>
      <c r="Z69" s="84"/>
      <c r="AA69" s="84"/>
      <c r="AB69" s="83"/>
      <c r="AC69" s="84"/>
      <c r="AD69" s="85"/>
      <c r="AE69" s="86">
        <v>15</v>
      </c>
      <c r="AF69" s="91"/>
    </row>
    <row r="70" spans="1:32">
      <c r="A70" s="196" t="s">
        <v>74</v>
      </c>
      <c r="B70" s="151"/>
      <c r="C70" s="561"/>
      <c r="D70" s="562"/>
      <c r="E70" s="562"/>
      <c r="F70" s="193"/>
      <c r="G70" s="83"/>
      <c r="H70" s="84"/>
      <c r="I70" s="84"/>
      <c r="J70" s="83"/>
      <c r="K70" s="84"/>
      <c r="L70" s="84"/>
      <c r="M70" s="83"/>
      <c r="N70" s="84"/>
      <c r="O70" s="84"/>
      <c r="P70" s="83"/>
      <c r="Q70" s="84"/>
      <c r="R70" s="84"/>
      <c r="S70" s="83"/>
      <c r="T70" s="84"/>
      <c r="U70" s="84"/>
      <c r="V70" s="83"/>
      <c r="W70" s="84"/>
      <c r="X70" s="84"/>
      <c r="Y70" s="83"/>
      <c r="Z70" s="84"/>
      <c r="AA70" s="84"/>
      <c r="AB70" s="83"/>
      <c r="AC70" s="84"/>
      <c r="AD70" s="85"/>
      <c r="AE70" s="86">
        <v>15</v>
      </c>
      <c r="AF70" s="91"/>
    </row>
    <row r="71" spans="1:32">
      <c r="A71" s="196" t="s">
        <v>56</v>
      </c>
      <c r="B71" s="151"/>
      <c r="C71" s="561"/>
      <c r="D71" s="562"/>
      <c r="E71" s="562"/>
      <c r="F71" s="350"/>
      <c r="G71" s="83"/>
      <c r="H71" s="84"/>
      <c r="I71" s="84"/>
      <c r="J71" s="83"/>
      <c r="K71" s="84"/>
      <c r="L71" s="84"/>
      <c r="M71" s="83"/>
      <c r="N71" s="84"/>
      <c r="O71" s="84"/>
      <c r="P71" s="83"/>
      <c r="Q71" s="84"/>
      <c r="R71" s="84"/>
      <c r="S71" s="83"/>
      <c r="T71" s="84"/>
      <c r="U71" s="84"/>
      <c r="V71" s="83"/>
      <c r="W71" s="84"/>
      <c r="X71" s="84"/>
      <c r="Y71" s="83"/>
      <c r="Z71" s="84"/>
      <c r="AA71" s="84"/>
      <c r="AB71" s="83"/>
      <c r="AC71" s="84"/>
      <c r="AD71" s="85"/>
      <c r="AE71" s="86">
        <v>15</v>
      </c>
      <c r="AF71" s="91"/>
    </row>
    <row r="72" spans="1:32">
      <c r="A72" s="365" t="s">
        <v>130</v>
      </c>
      <c r="B72" s="151"/>
      <c r="C72" s="561"/>
      <c r="D72" s="562"/>
      <c r="E72" s="562"/>
      <c r="F72" s="350"/>
      <c r="G72" s="83"/>
      <c r="H72" s="84"/>
      <c r="I72" s="84"/>
      <c r="J72" s="83"/>
      <c r="K72" s="84"/>
      <c r="L72" s="84"/>
      <c r="M72" s="83"/>
      <c r="N72" s="84"/>
      <c r="O72" s="84"/>
      <c r="P72" s="83"/>
      <c r="Q72" s="84"/>
      <c r="R72" s="84"/>
      <c r="S72" s="83"/>
      <c r="T72" s="84"/>
      <c r="U72" s="84"/>
      <c r="V72" s="83"/>
      <c r="W72" s="84"/>
      <c r="X72" s="84"/>
      <c r="Y72" s="83"/>
      <c r="Z72" s="84"/>
      <c r="AA72" s="84"/>
      <c r="AB72" s="83"/>
      <c r="AC72" s="84"/>
      <c r="AD72" s="85"/>
      <c r="AE72" s="86"/>
      <c r="AF72" s="91"/>
    </row>
    <row r="73" spans="1:32">
      <c r="A73" s="365" t="s">
        <v>131</v>
      </c>
      <c r="B73" s="151"/>
      <c r="C73" s="561"/>
      <c r="D73" s="562"/>
      <c r="E73" s="562"/>
      <c r="F73" s="350"/>
      <c r="G73" s="83"/>
      <c r="H73" s="84"/>
      <c r="I73" s="84"/>
      <c r="J73" s="83"/>
      <c r="K73" s="84"/>
      <c r="L73" s="84"/>
      <c r="M73" s="83"/>
      <c r="N73" s="84"/>
      <c r="O73" s="84"/>
      <c r="P73" s="83"/>
      <c r="Q73" s="84"/>
      <c r="R73" s="84"/>
      <c r="S73" s="83"/>
      <c r="T73" s="84"/>
      <c r="U73" s="84"/>
      <c r="V73" s="83"/>
      <c r="W73" s="84"/>
      <c r="X73" s="84"/>
      <c r="Y73" s="83"/>
      <c r="Z73" s="84"/>
      <c r="AA73" s="84"/>
      <c r="AB73" s="83"/>
      <c r="AC73" s="84"/>
      <c r="AD73" s="85"/>
      <c r="AE73" s="86"/>
      <c r="AF73" s="91"/>
    </row>
    <row r="74" spans="1:32">
      <c r="A74" s="365" t="s">
        <v>132</v>
      </c>
      <c r="B74" s="151"/>
      <c r="C74" s="561"/>
      <c r="D74" s="562"/>
      <c r="E74" s="562"/>
      <c r="F74" s="350"/>
      <c r="G74" s="83"/>
      <c r="H74" s="84"/>
      <c r="I74" s="84"/>
      <c r="J74" s="83"/>
      <c r="K74" s="84"/>
      <c r="L74" s="84"/>
      <c r="M74" s="83"/>
      <c r="N74" s="84"/>
      <c r="O74" s="84"/>
      <c r="P74" s="83"/>
      <c r="Q74" s="84"/>
      <c r="R74" s="84"/>
      <c r="S74" s="83"/>
      <c r="T74" s="84"/>
      <c r="U74" s="84"/>
      <c r="V74" s="83"/>
      <c r="W74" s="84"/>
      <c r="X74" s="84"/>
      <c r="Y74" s="83"/>
      <c r="Z74" s="84"/>
      <c r="AA74" s="84"/>
      <c r="AB74" s="83"/>
      <c r="AC74" s="84"/>
      <c r="AD74" s="85"/>
      <c r="AE74" s="86"/>
      <c r="AF74" s="91"/>
    </row>
    <row r="75" spans="1:32">
      <c r="A75" s="365" t="s">
        <v>133</v>
      </c>
      <c r="B75" s="151"/>
      <c r="C75" s="561"/>
      <c r="D75" s="562"/>
      <c r="E75" s="562"/>
      <c r="F75" s="350"/>
      <c r="G75" s="83"/>
      <c r="H75" s="84"/>
      <c r="I75" s="84"/>
      <c r="J75" s="83"/>
      <c r="K75" s="84"/>
      <c r="L75" s="84"/>
      <c r="M75" s="83"/>
      <c r="N75" s="84"/>
      <c r="O75" s="84"/>
      <c r="P75" s="83"/>
      <c r="Q75" s="84"/>
      <c r="R75" s="84"/>
      <c r="S75" s="83"/>
      <c r="T75" s="84"/>
      <c r="U75" s="84"/>
      <c r="V75" s="83"/>
      <c r="W75" s="84"/>
      <c r="X75" s="84"/>
      <c r="Y75" s="83"/>
      <c r="Z75" s="84"/>
      <c r="AA75" s="84"/>
      <c r="AB75" s="83"/>
      <c r="AC75" s="84"/>
      <c r="AD75" s="85"/>
      <c r="AE75" s="86"/>
      <c r="AF75" s="91"/>
    </row>
    <row r="76" spans="1:32">
      <c r="A76" s="365" t="s">
        <v>134</v>
      </c>
      <c r="B76" s="151"/>
      <c r="C76" s="561"/>
      <c r="D76" s="562"/>
      <c r="E76" s="562"/>
      <c r="F76" s="350"/>
      <c r="G76" s="83"/>
      <c r="H76" s="84"/>
      <c r="I76" s="84"/>
      <c r="J76" s="83"/>
      <c r="K76" s="84"/>
      <c r="L76" s="84"/>
      <c r="M76" s="83"/>
      <c r="N76" s="84"/>
      <c r="O76" s="84"/>
      <c r="P76" s="83"/>
      <c r="Q76" s="84"/>
      <c r="R76" s="84"/>
      <c r="S76" s="83"/>
      <c r="T76" s="84"/>
      <c r="U76" s="84"/>
      <c r="V76" s="83"/>
      <c r="W76" s="84"/>
      <c r="X76" s="84"/>
      <c r="Y76" s="83"/>
      <c r="Z76" s="84"/>
      <c r="AA76" s="84"/>
      <c r="AB76" s="83"/>
      <c r="AC76" s="84"/>
      <c r="AD76" s="85"/>
      <c r="AE76" s="86"/>
      <c r="AF76" s="91"/>
    </row>
    <row r="77" spans="1:32">
      <c r="A77" s="365" t="s">
        <v>135</v>
      </c>
      <c r="B77" s="151"/>
      <c r="C77" s="561"/>
      <c r="D77" s="562"/>
      <c r="E77" s="562"/>
      <c r="F77" s="350"/>
      <c r="G77" s="83"/>
      <c r="H77" s="84"/>
      <c r="I77" s="84"/>
      <c r="J77" s="83"/>
      <c r="K77" s="84"/>
      <c r="L77" s="84"/>
      <c r="M77" s="83"/>
      <c r="N77" s="84"/>
      <c r="O77" s="84"/>
      <c r="P77" s="83"/>
      <c r="Q77" s="84"/>
      <c r="R77" s="84"/>
      <c r="S77" s="83"/>
      <c r="T77" s="84"/>
      <c r="U77" s="84"/>
      <c r="V77" s="83"/>
      <c r="W77" s="84"/>
      <c r="X77" s="84"/>
      <c r="Y77" s="83"/>
      <c r="Z77" s="84"/>
      <c r="AA77" s="84"/>
      <c r="AB77" s="83"/>
      <c r="AC77" s="84"/>
      <c r="AD77" s="85"/>
      <c r="AE77" s="86"/>
      <c r="AF77" s="91">
        <f t="shared" ref="AF77:AF79" si="6">SUM(G77,J77,M77,P77,S77,V77,Y77,AB77)</f>
        <v>0</v>
      </c>
    </row>
    <row r="78" spans="1:32" ht="15.75" thickBot="1">
      <c r="A78" s="196" t="s">
        <v>58</v>
      </c>
      <c r="B78" s="151"/>
      <c r="C78" s="561"/>
      <c r="D78" s="562"/>
      <c r="E78" s="562"/>
      <c r="F78" s="350"/>
      <c r="G78" s="83"/>
      <c r="H78" s="84"/>
      <c r="I78" s="84"/>
      <c r="J78" s="83"/>
      <c r="K78" s="84"/>
      <c r="L78" s="84"/>
      <c r="M78" s="83"/>
      <c r="N78" s="84"/>
      <c r="O78" s="84"/>
      <c r="P78" s="83"/>
      <c r="Q78" s="84"/>
      <c r="R78" s="84"/>
      <c r="S78" s="83"/>
      <c r="T78" s="84"/>
      <c r="U78" s="84"/>
      <c r="V78" s="83">
        <v>4</v>
      </c>
      <c r="W78" s="84"/>
      <c r="X78" s="84"/>
      <c r="Y78" s="83">
        <v>6</v>
      </c>
      <c r="Z78" s="84"/>
      <c r="AA78" s="84"/>
      <c r="AB78" s="83"/>
      <c r="AC78" s="84"/>
      <c r="AD78" s="85"/>
      <c r="AE78" s="373"/>
      <c r="AF78" s="98">
        <f t="shared" si="6"/>
        <v>10</v>
      </c>
    </row>
    <row r="79" spans="1:32" ht="15.75" thickBot="1">
      <c r="A79" s="164" t="s">
        <v>59</v>
      </c>
      <c r="B79" s="165"/>
      <c r="C79" s="638"/>
      <c r="D79" s="639"/>
      <c r="E79" s="639"/>
      <c r="F79" s="639"/>
      <c r="G79" s="112"/>
      <c r="H79" s="27"/>
      <c r="I79" s="27"/>
      <c r="J79" s="112"/>
      <c r="K79" s="27"/>
      <c r="L79" s="27"/>
      <c r="M79" s="112"/>
      <c r="N79" s="27"/>
      <c r="O79" s="27"/>
      <c r="P79" s="112"/>
      <c r="Q79" s="27"/>
      <c r="R79" s="27"/>
      <c r="S79" s="112"/>
      <c r="T79" s="27"/>
      <c r="U79" s="27"/>
      <c r="V79" s="112"/>
      <c r="W79" s="27"/>
      <c r="X79" s="27"/>
      <c r="Y79" s="112"/>
      <c r="Z79" s="27"/>
      <c r="AA79" s="27"/>
      <c r="AB79" s="101">
        <v>6</v>
      </c>
      <c r="AC79" s="27"/>
      <c r="AD79" s="113"/>
      <c r="AE79" s="446">
        <f>SUM(G79,J79,M79,P79,S79,V79)*15</f>
        <v>0</v>
      </c>
      <c r="AF79" s="375">
        <f t="shared" si="6"/>
        <v>6</v>
      </c>
    </row>
    <row r="80" spans="1:32" ht="16.5" thickTop="1" thickBot="1">
      <c r="A80" s="635" t="s">
        <v>60</v>
      </c>
      <c r="B80" s="636"/>
      <c r="C80" s="636"/>
      <c r="D80" s="636"/>
      <c r="E80" s="636"/>
      <c r="F80" s="637"/>
      <c r="G80" s="409">
        <f>SUM(G8:G79)</f>
        <v>30</v>
      </c>
      <c r="H80" s="447">
        <f t="shared" ref="H80:AD80" si="7">SUM(H8:H79)</f>
        <v>289.5</v>
      </c>
      <c r="I80" s="447">
        <f t="shared" si="7"/>
        <v>410.5</v>
      </c>
      <c r="J80" s="409">
        <f t="shared" si="7"/>
        <v>30</v>
      </c>
      <c r="K80" s="447">
        <f t="shared" si="7"/>
        <v>309.5</v>
      </c>
      <c r="L80" s="447">
        <f t="shared" si="7"/>
        <v>440.5</v>
      </c>
      <c r="M80" s="409">
        <f t="shared" si="7"/>
        <v>32</v>
      </c>
      <c r="N80" s="447">
        <f t="shared" si="7"/>
        <v>349.5</v>
      </c>
      <c r="O80" s="447">
        <f t="shared" si="7"/>
        <v>450.5</v>
      </c>
      <c r="P80" s="409">
        <f t="shared" si="7"/>
        <v>28</v>
      </c>
      <c r="Q80" s="447">
        <f t="shared" si="7"/>
        <v>304.5</v>
      </c>
      <c r="R80" s="447">
        <f t="shared" si="7"/>
        <v>395.5</v>
      </c>
      <c r="S80" s="409">
        <f t="shared" si="7"/>
        <v>30</v>
      </c>
      <c r="T80" s="447">
        <f t="shared" si="7"/>
        <v>187</v>
      </c>
      <c r="U80" s="447">
        <f t="shared" si="7"/>
        <v>413</v>
      </c>
      <c r="V80" s="409">
        <f t="shared" si="7"/>
        <v>30</v>
      </c>
      <c r="W80" s="447">
        <f t="shared" si="7"/>
        <v>172</v>
      </c>
      <c r="X80" s="447">
        <f t="shared" si="7"/>
        <v>428</v>
      </c>
      <c r="Y80" s="409">
        <f t="shared" si="7"/>
        <v>30</v>
      </c>
      <c r="Z80" s="447">
        <f t="shared" si="7"/>
        <v>172</v>
      </c>
      <c r="AA80" s="447">
        <f t="shared" si="7"/>
        <v>428</v>
      </c>
      <c r="AB80" s="409">
        <f t="shared" si="7"/>
        <v>30</v>
      </c>
      <c r="AC80" s="447">
        <f t="shared" si="7"/>
        <v>112</v>
      </c>
      <c r="AD80" s="447">
        <f t="shared" si="7"/>
        <v>363</v>
      </c>
      <c r="AE80" s="364">
        <f>SUM(AE20,AE36,AE43,AE44,AE78,AE79)</f>
        <v>5225</v>
      </c>
      <c r="AF80" s="364">
        <f>SUM(AF20,AF36,AF43,AF44,AF78,AF79)</f>
        <v>240</v>
      </c>
    </row>
    <row r="81" spans="26:27" ht="15.75" thickTop="1">
      <c r="Z81" s="115"/>
      <c r="AA81" s="115"/>
    </row>
  </sheetData>
  <mergeCells count="92">
    <mergeCell ref="C73:E73"/>
    <mergeCell ref="C74:E74"/>
    <mergeCell ref="C75:E75"/>
    <mergeCell ref="C76:E76"/>
    <mergeCell ref="C72:E72"/>
    <mergeCell ref="C53:F53"/>
    <mergeCell ref="C54:F54"/>
    <mergeCell ref="C55:E55"/>
    <mergeCell ref="C79:F79"/>
    <mergeCell ref="A80:F80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50:F50"/>
    <mergeCell ref="C51:F51"/>
    <mergeCell ref="C52:F52"/>
    <mergeCell ref="C39:F39"/>
    <mergeCell ref="C40:F40"/>
    <mergeCell ref="C41:F41"/>
    <mergeCell ref="C42:F42"/>
    <mergeCell ref="C43:F43"/>
    <mergeCell ref="A44:E44"/>
    <mergeCell ref="C45:F45"/>
    <mergeCell ref="C47:F47"/>
    <mergeCell ref="C49:F49"/>
    <mergeCell ref="C46:E46"/>
    <mergeCell ref="C32:F32"/>
    <mergeCell ref="C33:E33"/>
    <mergeCell ref="C34:E34"/>
    <mergeCell ref="C35:F35"/>
    <mergeCell ref="C38:F38"/>
    <mergeCell ref="A36:E36"/>
    <mergeCell ref="A37:AD37"/>
    <mergeCell ref="C26:F26"/>
    <mergeCell ref="C27:F27"/>
    <mergeCell ref="C28:F28"/>
    <mergeCell ref="C29:F29"/>
    <mergeCell ref="C30:F30"/>
    <mergeCell ref="C12:E12"/>
    <mergeCell ref="C13:E13"/>
    <mergeCell ref="C14:F14"/>
    <mergeCell ref="C15:F15"/>
    <mergeCell ref="C16:F16"/>
    <mergeCell ref="C17:E17"/>
    <mergeCell ref="AF5:AF6"/>
    <mergeCell ref="A7:AF7"/>
    <mergeCell ref="C8:F8"/>
    <mergeCell ref="C9:F9"/>
    <mergeCell ref="C10:F10"/>
    <mergeCell ref="C11:E11"/>
    <mergeCell ref="P5:R5"/>
    <mergeCell ref="S5:U5"/>
    <mergeCell ref="V5:X5"/>
    <mergeCell ref="Y5:AA5"/>
    <mergeCell ref="AB5:AD5"/>
    <mergeCell ref="AE5:AE6"/>
    <mergeCell ref="A5:A6"/>
    <mergeCell ref="B5:B6"/>
    <mergeCell ref="C5:F6"/>
    <mergeCell ref="G5:I5"/>
    <mergeCell ref="J5:L5"/>
    <mergeCell ref="M5:O5"/>
    <mergeCell ref="A1:AF1"/>
    <mergeCell ref="A2:AF2"/>
    <mergeCell ref="A3:AF3"/>
    <mergeCell ref="A4:F4"/>
    <mergeCell ref="G4:X4"/>
    <mergeCell ref="AE4:AF4"/>
    <mergeCell ref="C71:E71"/>
    <mergeCell ref="C77:E77"/>
    <mergeCell ref="C78:E78"/>
    <mergeCell ref="C18:E18"/>
    <mergeCell ref="C56:E56"/>
    <mergeCell ref="C57:E57"/>
    <mergeCell ref="C58:E58"/>
    <mergeCell ref="C59:E59"/>
    <mergeCell ref="C31:F31"/>
    <mergeCell ref="C19:F19"/>
    <mergeCell ref="C22:F22"/>
    <mergeCell ref="C24:F24"/>
    <mergeCell ref="C25:F25"/>
    <mergeCell ref="A20:E20"/>
    <mergeCell ref="A21:AD21"/>
    <mergeCell ref="C23:F2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Keaboard instruments</vt:lpstr>
      <vt:lpstr>Strings</vt:lpstr>
      <vt:lpstr>Wind&amp;Drams</vt:lpstr>
      <vt:lpstr>Conducting</vt:lpstr>
      <vt:lpstr>Academic singing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2021-07-29T10:15:18Z</cp:lastPrinted>
  <dcterms:created xsi:type="dcterms:W3CDTF">2015-06-05T18:17:20Z</dcterms:created>
  <dcterms:modified xsi:type="dcterms:W3CDTF">2021-07-29T10:15:50Z</dcterms:modified>
</cp:coreProperties>
</file>