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Keyboard instruments" sheetId="4" r:id="rId1"/>
    <sheet name="Strings" sheetId="1" r:id="rId2"/>
    <sheet name="Wind&amp;Drams" sheetId="3" r:id="rId3"/>
    <sheet name="Conducting" sheetId="5" r:id="rId4"/>
    <sheet name="Solo Academic singing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" i="1"/>
  <c r="T14" i="6"/>
  <c r="T13"/>
  <c r="T11"/>
  <c r="T10"/>
  <c r="T12"/>
  <c r="T15"/>
  <c r="T16"/>
  <c r="T17"/>
  <c r="T18"/>
  <c r="T9"/>
  <c r="T8"/>
  <c r="T17" i="5"/>
  <c r="T16"/>
  <c r="T15"/>
  <c r="T14"/>
  <c r="T13"/>
  <c r="T12"/>
  <c r="T11"/>
  <c r="T10"/>
  <c r="T9"/>
  <c r="T8"/>
  <c r="S19" i="4"/>
  <c r="R19"/>
  <c r="O19"/>
  <c r="N19"/>
  <c r="M19"/>
  <c r="L19"/>
  <c r="K19"/>
  <c r="J19"/>
  <c r="I19"/>
  <c r="H19"/>
  <c r="G19"/>
  <c r="T10"/>
  <c r="T9"/>
  <c r="T8"/>
  <c r="T14" i="3"/>
  <c r="T15"/>
  <c r="T13"/>
  <c r="T13" i="1"/>
  <c r="T16" i="3"/>
  <c r="T17"/>
  <c r="T18"/>
  <c r="T12"/>
  <c r="T11"/>
  <c r="T10"/>
  <c r="T9"/>
  <c r="T8"/>
  <c r="U37" i="1"/>
  <c r="U19"/>
  <c r="T15"/>
  <c r="T14"/>
  <c r="T12"/>
  <c r="T11"/>
  <c r="T10"/>
  <c r="T9"/>
  <c r="S19"/>
  <c r="R19"/>
  <c r="P19"/>
  <c r="O19"/>
  <c r="N19"/>
  <c r="M19"/>
  <c r="L19"/>
  <c r="K19"/>
  <c r="G19"/>
  <c r="J19"/>
  <c r="I19"/>
  <c r="H19"/>
  <c r="T19" l="1"/>
  <c r="U17" i="5"/>
  <c r="U19" s="1"/>
  <c r="G19"/>
  <c r="J19"/>
  <c r="M19"/>
  <c r="P19"/>
  <c r="T18"/>
  <c r="P8" i="4" l="1"/>
  <c r="T13"/>
  <c r="T11"/>
  <c r="T12"/>
  <c r="T14"/>
  <c r="T15"/>
  <c r="T16"/>
  <c r="T17"/>
  <c r="T18"/>
  <c r="P37" i="1"/>
  <c r="P8"/>
  <c r="P8" i="6"/>
  <c r="T19" i="4" l="1"/>
  <c r="P8" i="5" l="1"/>
  <c r="P8" i="3"/>
  <c r="U8" i="1"/>
  <c r="U16" i="5" l="1"/>
  <c r="U15"/>
  <c r="U14"/>
  <c r="U13"/>
  <c r="U12"/>
  <c r="U11"/>
  <c r="U10"/>
  <c r="U9"/>
  <c r="U8"/>
  <c r="U20" i="6" l="1"/>
  <c r="S19"/>
  <c r="R19"/>
  <c r="O19"/>
  <c r="N19"/>
  <c r="M19"/>
  <c r="L19"/>
  <c r="L34" s="1"/>
  <c r="K19"/>
  <c r="K34" s="1"/>
  <c r="J19"/>
  <c r="J34" s="1"/>
  <c r="I19"/>
  <c r="I34" s="1"/>
  <c r="H19"/>
  <c r="H34" s="1"/>
  <c r="G19"/>
  <c r="G34" s="1"/>
  <c r="S34"/>
  <c r="R34"/>
  <c r="P34"/>
  <c r="O34"/>
  <c r="N34"/>
  <c r="M34"/>
  <c r="U33"/>
  <c r="T33"/>
  <c r="U32"/>
  <c r="U31"/>
  <c r="U30"/>
  <c r="U29"/>
  <c r="U28"/>
  <c r="U27"/>
  <c r="U26"/>
  <c r="U25"/>
  <c r="U24"/>
  <c r="U23"/>
  <c r="U22"/>
  <c r="U21"/>
  <c r="P19"/>
  <c r="U18"/>
  <c r="U17"/>
  <c r="U16"/>
  <c r="U15"/>
  <c r="U14"/>
  <c r="U13"/>
  <c r="U12"/>
  <c r="U11"/>
  <c r="U10"/>
  <c r="U9"/>
  <c r="U8"/>
  <c r="U19" l="1"/>
  <c r="U34" s="1"/>
  <c r="T19"/>
  <c r="T34" s="1"/>
  <c r="G32" i="5" l="1"/>
  <c r="H19"/>
  <c r="H32" s="1"/>
  <c r="I19"/>
  <c r="I32" s="1"/>
  <c r="J32"/>
  <c r="K19"/>
  <c r="K32" s="1"/>
  <c r="L19"/>
  <c r="L32" s="1"/>
  <c r="M32"/>
  <c r="N19"/>
  <c r="N32" s="1"/>
  <c r="O19"/>
  <c r="O32" s="1"/>
  <c r="U31" l="1"/>
  <c r="T31"/>
  <c r="U20"/>
  <c r="S19"/>
  <c r="S32" s="1"/>
  <c r="R19"/>
  <c r="R32" s="1"/>
  <c r="P32"/>
  <c r="U18"/>
  <c r="T19"/>
  <c r="U9" i="1"/>
  <c r="U10"/>
  <c r="U11"/>
  <c r="U9" i="3"/>
  <c r="U10"/>
  <c r="U11"/>
  <c r="U8"/>
  <c r="U11" i="4"/>
  <c r="U10"/>
  <c r="U9"/>
  <c r="U8"/>
  <c r="U32" i="5" l="1"/>
  <c r="T32"/>
  <c r="U34" i="4" l="1"/>
  <c r="T34"/>
  <c r="U33"/>
  <c r="U32"/>
  <c r="U31"/>
  <c r="U30"/>
  <c r="U29"/>
  <c r="U28"/>
  <c r="U27"/>
  <c r="U26"/>
  <c r="U25"/>
  <c r="U24"/>
  <c r="U23"/>
  <c r="U22"/>
  <c r="U21"/>
  <c r="U20"/>
  <c r="S35"/>
  <c r="R35"/>
  <c r="P19"/>
  <c r="P35" s="1"/>
  <c r="O35"/>
  <c r="N35"/>
  <c r="M35"/>
  <c r="L35"/>
  <c r="K35"/>
  <c r="J35"/>
  <c r="I35"/>
  <c r="H35"/>
  <c r="G35"/>
  <c r="U18"/>
  <c r="U17"/>
  <c r="U16"/>
  <c r="U15"/>
  <c r="U14"/>
  <c r="U13"/>
  <c r="U12"/>
  <c r="T35" l="1"/>
  <c r="U19"/>
  <c r="U35" s="1"/>
  <c r="U34" i="3" l="1"/>
  <c r="T34"/>
  <c r="U33"/>
  <c r="U32"/>
  <c r="U31"/>
  <c r="U30"/>
  <c r="U29"/>
  <c r="U28"/>
  <c r="U27"/>
  <c r="U26"/>
  <c r="U25"/>
  <c r="U24"/>
  <c r="U23"/>
  <c r="U22"/>
  <c r="U21"/>
  <c r="U20"/>
  <c r="S19"/>
  <c r="S35" s="1"/>
  <c r="R19"/>
  <c r="R35" s="1"/>
  <c r="P19"/>
  <c r="P35" s="1"/>
  <c r="O19"/>
  <c r="O35" s="1"/>
  <c r="N19"/>
  <c r="N35" s="1"/>
  <c r="M19"/>
  <c r="M35" s="1"/>
  <c r="L19"/>
  <c r="L35" s="1"/>
  <c r="K19"/>
  <c r="K35" s="1"/>
  <c r="J19"/>
  <c r="J35" s="1"/>
  <c r="I19"/>
  <c r="I35" s="1"/>
  <c r="H19"/>
  <c r="H35" s="1"/>
  <c r="G19"/>
  <c r="G35" s="1"/>
  <c r="U18"/>
  <c r="U17"/>
  <c r="U16"/>
  <c r="U15"/>
  <c r="U19" s="1"/>
  <c r="U35" s="1"/>
  <c r="U14"/>
  <c r="U13"/>
  <c r="U12"/>
  <c r="T16" i="1"/>
  <c r="T17"/>
  <c r="T18"/>
  <c r="T19" i="3" l="1"/>
  <c r="T35" s="1"/>
  <c r="U36" i="1"/>
  <c r="T36"/>
  <c r="U35"/>
  <c r="U34"/>
  <c r="U33"/>
  <c r="U32"/>
  <c r="U31"/>
  <c r="U30"/>
  <c r="U29"/>
  <c r="U28"/>
  <c r="U27"/>
  <c r="U26"/>
  <c r="U25"/>
  <c r="U24"/>
  <c r="U23"/>
  <c r="U22"/>
  <c r="U21"/>
  <c r="U20"/>
  <c r="S37"/>
  <c r="R37"/>
  <c r="O37"/>
  <c r="N37"/>
  <c r="M37"/>
  <c r="L37"/>
  <c r="K37"/>
  <c r="J37"/>
  <c r="I37"/>
  <c r="H37"/>
  <c r="G37"/>
  <c r="U18"/>
  <c r="U17"/>
  <c r="U16"/>
  <c r="U15"/>
  <c r="U14"/>
  <c r="U13"/>
  <c r="U12"/>
  <c r="T37" l="1"/>
</calcChain>
</file>

<file path=xl/sharedStrings.xml><?xml version="1.0" encoding="utf-8"?>
<sst xmlns="http://schemas.openxmlformats.org/spreadsheetml/2006/main" count="256" uniqueCount="68">
  <si>
    <t>სიმებიანი საკრავები</t>
  </si>
  <si>
    <t>სამუშაო სასწავლო გეგმა</t>
  </si>
  <si>
    <t>სასწავლო კურსები/კომპონენტები</t>
  </si>
  <si>
    <t>სემესტრი</t>
  </si>
  <si>
    <t>სახელწოდება</t>
  </si>
  <si>
    <t>კოდი</t>
  </si>
  <si>
    <t>წინაპირობები</t>
  </si>
  <si>
    <t>სულ სთ.</t>
  </si>
  <si>
    <t>სულ: ECTS</t>
  </si>
  <si>
    <t>ECTS</t>
  </si>
  <si>
    <t>საკ. სთ</t>
  </si>
  <si>
    <t>დამ.სთ.</t>
  </si>
  <si>
    <t>სპეციალობის სავალდებულო საგნები</t>
  </si>
  <si>
    <t xml:space="preserve">სპეციალობის კლასი </t>
  </si>
  <si>
    <t>არჩევითი საგნები</t>
  </si>
  <si>
    <t>სულ:</t>
  </si>
  <si>
    <t>თანამედროვე მუსიკის ანსამბლი</t>
  </si>
  <si>
    <t>2020-2021</t>
  </si>
  <si>
    <t>კამერული ანსამბლის კლასი</t>
  </si>
  <si>
    <t>სოლო აკადემიური სიმღერა</t>
  </si>
  <si>
    <t>დირიჟორობა</t>
  </si>
  <si>
    <t>ჩასაბერები და დასარტყამები</t>
  </si>
  <si>
    <t>კვარტეტის კლასი</t>
  </si>
  <si>
    <t>კვლევის მეთოდოლოგია</t>
  </si>
  <si>
    <t>სამაგისტრო პროექტი</t>
  </si>
  <si>
    <t>სამაგისტრო პროექტის თეზისი</t>
  </si>
  <si>
    <t>საორკესტრო ანსამბლის კლასი</t>
  </si>
  <si>
    <t>საორკესტრო კლასი 1 (20 დღიანი)</t>
  </si>
  <si>
    <t>საორკესტრო კლასი 2 (28 დღიანი)</t>
  </si>
  <si>
    <t>საორკესტრო კლასი 1 (28 დღიანი)</t>
  </si>
  <si>
    <t>საკონცერტმაისტერო დაოსტატების კლასი</t>
  </si>
  <si>
    <t>ელექტრონული მუსიკა</t>
  </si>
  <si>
    <t>მუსიკის ისტორია ჟანრისა და ეპოქის არჩევით</t>
  </si>
  <si>
    <t>გუნდის დირიჟორობა</t>
  </si>
  <si>
    <t>საგუნდო კლასი</t>
  </si>
  <si>
    <t>საკონცერტმაისტერო კლასი</t>
  </si>
  <si>
    <t>საგუნდო ვოკალი</t>
  </si>
  <si>
    <t>სიმფონიური დირიჟორობა</t>
  </si>
  <si>
    <t>სპეციალობის კლასი (მუშაობა კონცერტმაისტერთან)</t>
  </si>
  <si>
    <t>მუშაობა რეჟისორთან</t>
  </si>
  <si>
    <t>საოპერო სტუდია</t>
  </si>
  <si>
    <t>კამერული სიმღერა</t>
  </si>
  <si>
    <t>ეპოქის, სტილის საკომპოზიტორო სკოლების არჩევით</t>
  </si>
  <si>
    <t>ანტერპრეტიორიზმი</t>
  </si>
  <si>
    <t>ჩაწერის ტექნიკები</t>
  </si>
  <si>
    <t>მენეჯმენტი</t>
  </si>
  <si>
    <t>არჩევითი:</t>
  </si>
  <si>
    <t>სამაგისტრო პროექტის თეზისი/პრეზენტაცია</t>
  </si>
  <si>
    <t>საგუნდო შემსრულებლობა</t>
  </si>
  <si>
    <t>კამერული ანსამბლის პროექტი 1/2</t>
  </si>
  <si>
    <t>სოლო პროგრამა</t>
  </si>
  <si>
    <t>სტუდიო კლასი</t>
  </si>
  <si>
    <t>სოლო პროგრამა ორკესტრთან</t>
  </si>
  <si>
    <t>არტ-მენეჯმენტი</t>
  </si>
  <si>
    <t>სიმფონიური პარტიტურის კითხვა</t>
  </si>
  <si>
    <t>არჩევითი ინსტრუმენტი</t>
  </si>
  <si>
    <t>კომპოზიციის საფუძვლები</t>
  </si>
  <si>
    <t>დირიჟორობის საფუძვლები</t>
  </si>
  <si>
    <t>ვოკალის საფუძვლები</t>
  </si>
  <si>
    <t>მუსიკის თეორია სტილის არჩევით (ბაროკო, XX საუკუნე)</t>
  </si>
  <si>
    <t>.</t>
  </si>
  <si>
    <t>თანამედროვე მუსიკალური თეატრი</t>
  </si>
  <si>
    <t>იტალიური ენა/გერმანული ენა</t>
  </si>
  <si>
    <t>1.</t>
  </si>
  <si>
    <t>2.</t>
  </si>
  <si>
    <t>3.</t>
  </si>
  <si>
    <t>4.</t>
  </si>
  <si>
    <t>კლავიშიანი საკრავები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</si>
</sst>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Arial"/>
    </font>
    <font>
      <sz val="9"/>
      <color theme="1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i/>
      <sz val="8"/>
      <color theme="1"/>
      <name val="Sylfaen"/>
      <family val="1"/>
    </font>
    <font>
      <i/>
      <sz val="9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Sylfaen"/>
      <family val="1"/>
    </font>
    <font>
      <b/>
      <sz val="9"/>
      <color theme="1"/>
      <name val="Sylfaen"/>
      <family val="1"/>
    </font>
    <font>
      <b/>
      <i/>
      <sz val="9"/>
      <color theme="1"/>
      <name val="Sylfaen"/>
      <family val="1"/>
    </font>
    <font>
      <b/>
      <i/>
      <sz val="10"/>
      <color theme="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i/>
      <sz val="9"/>
      <name val="Sylfaen"/>
      <family val="1"/>
    </font>
    <font>
      <b/>
      <sz val="11"/>
      <color rgb="FFFF0000"/>
      <name val="Sylfaen"/>
      <family val="1"/>
    </font>
    <font>
      <b/>
      <sz val="14"/>
      <color theme="1"/>
      <name val="Sylfaen"/>
      <family val="1"/>
    </font>
    <font>
      <i/>
      <sz val="10"/>
      <color theme="1"/>
      <name val="Sylfaen"/>
      <family val="1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ck">
        <color rgb="FF000000"/>
      </bottom>
      <diagonal/>
    </border>
    <border>
      <left/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1" fillId="0" borderId="28" xfId="0" applyFont="1" applyBorder="1" applyAlignment="1">
      <alignment wrapText="1"/>
    </xf>
    <xf numFmtId="0" fontId="1" fillId="0" borderId="28" xfId="0" applyFont="1" applyBorder="1"/>
    <xf numFmtId="0" fontId="1" fillId="0" borderId="0" xfId="0" applyFont="1"/>
    <xf numFmtId="0" fontId="1" fillId="0" borderId="73" xfId="0" applyFont="1" applyBorder="1" applyAlignment="1">
      <alignment wrapText="1"/>
    </xf>
    <xf numFmtId="0" fontId="1" fillId="5" borderId="0" xfId="0" applyFont="1" applyFill="1"/>
    <xf numFmtId="0" fontId="1" fillId="9" borderId="60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9" borderId="62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62" xfId="0" applyFont="1" applyBorder="1" applyAlignment="1">
      <alignment wrapText="1"/>
    </xf>
    <xf numFmtId="0" fontId="1" fillId="0" borderId="62" xfId="0" applyFont="1" applyBorder="1"/>
    <xf numFmtId="0" fontId="1" fillId="5" borderId="62" xfId="0" applyFont="1" applyFill="1" applyBorder="1"/>
    <xf numFmtId="0" fontId="5" fillId="0" borderId="62" xfId="0" applyFont="1" applyBorder="1"/>
    <xf numFmtId="0" fontId="5" fillId="0" borderId="62" xfId="0" applyFont="1" applyBorder="1" applyAlignment="1">
      <alignment wrapText="1"/>
    </xf>
    <xf numFmtId="0" fontId="4" fillId="5" borderId="62" xfId="0" applyFont="1" applyFill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5" borderId="43" xfId="0" applyFont="1" applyFill="1" applyBorder="1" applyAlignment="1">
      <alignment horizontal="left"/>
    </xf>
    <xf numFmtId="0" fontId="5" fillId="5" borderId="62" xfId="0" applyFont="1" applyFill="1" applyBorder="1" applyAlignment="1">
      <alignment wrapText="1"/>
    </xf>
    <xf numFmtId="0" fontId="5" fillId="5" borderId="93" xfId="0" applyFont="1" applyFill="1" applyBorder="1" applyAlignment="1">
      <alignment horizontal="left" vertical="center"/>
    </xf>
    <xf numFmtId="0" fontId="5" fillId="5" borderId="62" xfId="0" applyFont="1" applyFill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7" fillId="0" borderId="0" xfId="0" applyFont="1" applyAlignment="1"/>
    <xf numFmtId="0" fontId="1" fillId="9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9" borderId="33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10" borderId="7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9" borderId="40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10" borderId="8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10" borderId="82" xfId="0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51" xfId="0" applyFont="1" applyBorder="1" applyAlignment="1">
      <alignment horizontal="center" wrapText="1"/>
    </xf>
    <xf numFmtId="0" fontId="1" fillId="9" borderId="62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5" borderId="62" xfId="0" applyFont="1" applyFill="1" applyBorder="1" applyAlignment="1">
      <alignment horizontal="left"/>
    </xf>
    <xf numFmtId="0" fontId="3" fillId="0" borderId="46" xfId="0" applyFont="1" applyBorder="1"/>
    <xf numFmtId="0" fontId="1" fillId="5" borderId="60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0" borderId="93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1" fillId="7" borderId="63" xfId="0" applyFont="1" applyFill="1" applyBorder="1" applyAlignment="1"/>
    <xf numFmtId="0" fontId="3" fillId="6" borderId="68" xfId="0" applyFont="1" applyFill="1" applyBorder="1" applyAlignment="1"/>
    <xf numFmtId="0" fontId="12" fillId="9" borderId="63" xfId="0" applyFont="1" applyFill="1" applyBorder="1" applyAlignment="1">
      <alignment horizontal="center"/>
    </xf>
    <xf numFmtId="0" fontId="12" fillId="6" borderId="63" xfId="0" applyFont="1" applyFill="1" applyBorder="1" applyAlignment="1">
      <alignment horizontal="center"/>
    </xf>
    <xf numFmtId="0" fontId="12" fillId="6" borderId="63" xfId="0" applyFont="1" applyFill="1" applyBorder="1" applyAlignment="1"/>
    <xf numFmtId="0" fontId="10" fillId="3" borderId="50" xfId="0" applyFont="1" applyFill="1" applyBorder="1" applyAlignment="1">
      <alignment vertical="center"/>
    </xf>
    <xf numFmtId="0" fontId="3" fillId="6" borderId="63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63" xfId="0" applyFont="1" applyFill="1" applyBorder="1" applyAlignment="1">
      <alignment horizontal="center"/>
    </xf>
    <xf numFmtId="0" fontId="12" fillId="9" borderId="68" xfId="0" applyFont="1" applyFill="1" applyBorder="1" applyAlignment="1">
      <alignment horizontal="center"/>
    </xf>
    <xf numFmtId="0" fontId="3" fillId="6" borderId="68" xfId="0" applyFont="1" applyFill="1" applyBorder="1" applyAlignment="1">
      <alignment horizontal="center"/>
    </xf>
    <xf numFmtId="0" fontId="13" fillId="6" borderId="63" xfId="0" applyFont="1" applyFill="1" applyBorder="1" applyAlignment="1">
      <alignment horizontal="center"/>
    </xf>
    <xf numFmtId="0" fontId="13" fillId="6" borderId="68" xfId="0" applyFont="1" applyFill="1" applyBorder="1" applyAlignment="1">
      <alignment horizontal="center"/>
    </xf>
    <xf numFmtId="0" fontId="3" fillId="6" borderId="71" xfId="0" applyFont="1" applyFill="1" applyBorder="1"/>
    <xf numFmtId="0" fontId="12" fillId="6" borderId="72" xfId="0" applyFont="1" applyFill="1" applyBorder="1"/>
    <xf numFmtId="0" fontId="10" fillId="0" borderId="60" xfId="0" applyFont="1" applyBorder="1" applyAlignment="1">
      <alignment horizontal="left" vertical="center"/>
    </xf>
    <xf numFmtId="0" fontId="10" fillId="9" borderId="60" xfId="0" applyFont="1" applyFill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6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9" borderId="28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3" fillId="0" borderId="51" xfId="0" applyFont="1" applyBorder="1"/>
    <xf numFmtId="0" fontId="10" fillId="0" borderId="45" xfId="0" applyFont="1" applyBorder="1" applyAlignment="1">
      <alignment horizontal="left" vertical="center"/>
    </xf>
    <xf numFmtId="0" fontId="3" fillId="0" borderId="49" xfId="0" applyFont="1" applyBorder="1"/>
    <xf numFmtId="0" fontId="3" fillId="0" borderId="62" xfId="0" applyFont="1" applyBorder="1"/>
    <xf numFmtId="0" fontId="3" fillId="0" borderId="52" xfId="0" applyFont="1" applyBorder="1"/>
    <xf numFmtId="0" fontId="14" fillId="9" borderId="62" xfId="0" applyFont="1" applyFill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3" fillId="9" borderId="62" xfId="0" applyFont="1" applyFill="1" applyBorder="1"/>
    <xf numFmtId="0" fontId="11" fillId="0" borderId="64" xfId="0" applyFont="1" applyBorder="1"/>
    <xf numFmtId="0" fontId="1" fillId="0" borderId="18" xfId="0" applyFont="1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9" fillId="9" borderId="18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0" fontId="7" fillId="5" borderId="0" xfId="0" applyFont="1" applyFill="1" applyAlignment="1"/>
    <xf numFmtId="0" fontId="7" fillId="9" borderId="0" xfId="0" applyFont="1" applyFill="1" applyAlignment="1"/>
    <xf numFmtId="0" fontId="1" fillId="0" borderId="40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1" fillId="7" borderId="67" xfId="0" applyFont="1" applyFill="1" applyBorder="1" applyAlignment="1"/>
    <xf numFmtId="0" fontId="12" fillId="6" borderId="67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center"/>
    </xf>
    <xf numFmtId="0" fontId="12" fillId="6" borderId="69" xfId="0" applyFont="1" applyFill="1" applyBorder="1" applyAlignment="1">
      <alignment horizontal="center"/>
    </xf>
    <xf numFmtId="0" fontId="12" fillId="6" borderId="72" xfId="0" applyFont="1" applyFill="1" applyBorder="1" applyAlignment="1">
      <alignment horizontal="center"/>
    </xf>
    <xf numFmtId="0" fontId="12" fillId="6" borderId="72" xfId="0" applyFont="1" applyFill="1" applyBorder="1" applyAlignment="1"/>
    <xf numFmtId="0" fontId="12" fillId="9" borderId="95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6" borderId="67" xfId="0" applyFont="1" applyFill="1" applyBorder="1" applyAlignment="1">
      <alignment horizontal="center"/>
    </xf>
    <xf numFmtId="0" fontId="13" fillId="6" borderId="62" xfId="0" applyFont="1" applyFill="1" applyBorder="1" applyAlignment="1">
      <alignment horizontal="center"/>
    </xf>
    <xf numFmtId="0" fontId="3" fillId="6" borderId="62" xfId="0" applyFont="1" applyFill="1" applyBorder="1"/>
    <xf numFmtId="0" fontId="12" fillId="6" borderId="71" xfId="0" applyFont="1" applyFill="1" applyBorder="1"/>
    <xf numFmtId="0" fontId="10" fillId="0" borderId="94" xfId="0" applyFont="1" applyBorder="1" applyAlignment="1">
      <alignment horizontal="left" vertical="center"/>
    </xf>
    <xf numFmtId="164" fontId="2" fillId="9" borderId="18" xfId="0" applyNumberFormat="1" applyFont="1" applyFill="1" applyBorder="1" applyAlignment="1">
      <alignment horizontal="center"/>
    </xf>
    <xf numFmtId="0" fontId="15" fillId="5" borderId="0" xfId="0" applyFont="1" applyFill="1" applyAlignment="1"/>
    <xf numFmtId="0" fontId="3" fillId="9" borderId="63" xfId="0" applyFont="1" applyFill="1" applyBorder="1" applyAlignment="1">
      <alignment horizontal="center"/>
    </xf>
    <xf numFmtId="0" fontId="10" fillId="0" borderId="54" xfId="0" applyFont="1" applyBorder="1"/>
    <xf numFmtId="0" fontId="7" fillId="0" borderId="0" xfId="0" applyFont="1" applyBorder="1" applyAlignment="1"/>
    <xf numFmtId="0" fontId="7" fillId="5" borderId="0" xfId="0" applyFont="1" applyFill="1" applyBorder="1" applyAlignment="1"/>
    <xf numFmtId="0" fontId="17" fillId="5" borderId="53" xfId="0" applyFont="1" applyFill="1" applyBorder="1"/>
    <xf numFmtId="164" fontId="9" fillId="9" borderId="88" xfId="0" applyNumberFormat="1" applyFont="1" applyFill="1" applyBorder="1" applyAlignment="1">
      <alignment horizontal="center"/>
    </xf>
    <xf numFmtId="164" fontId="9" fillId="4" borderId="88" xfId="0" applyNumberFormat="1" applyFont="1" applyFill="1" applyBorder="1" applyAlignment="1">
      <alignment horizontal="center"/>
    </xf>
    <xf numFmtId="164" fontId="9" fillId="4" borderId="91" xfId="0" applyNumberFormat="1" applyFont="1" applyFill="1" applyBorder="1" applyAlignment="1">
      <alignment horizontal="center"/>
    </xf>
    <xf numFmtId="0" fontId="1" fillId="9" borderId="6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9" borderId="62" xfId="0" applyFont="1" applyFill="1" applyBorder="1" applyAlignment="1"/>
    <xf numFmtId="0" fontId="1" fillId="0" borderId="45" xfId="0" applyFont="1" applyBorder="1"/>
    <xf numFmtId="0" fontId="1" fillId="5" borderId="97" xfId="0" applyFont="1" applyFill="1" applyBorder="1" applyAlignment="1">
      <alignment wrapText="1"/>
    </xf>
    <xf numFmtId="0" fontId="9" fillId="4" borderId="57" xfId="0" applyFont="1" applyFill="1" applyBorder="1" applyAlignment="1">
      <alignment horizontal="right" vertical="center"/>
    </xf>
    <xf numFmtId="0" fontId="3" fillId="4" borderId="58" xfId="0" applyFont="1" applyFill="1" applyBorder="1" applyAlignment="1">
      <alignment horizontal="right"/>
    </xf>
    <xf numFmtId="0" fontId="3" fillId="4" borderId="59" xfId="0" applyFont="1" applyFill="1" applyBorder="1" applyAlignment="1">
      <alignment horizontal="right"/>
    </xf>
    <xf numFmtId="0" fontId="10" fillId="0" borderId="37" xfId="0" applyFont="1" applyBorder="1" applyAlignment="1">
      <alignment horizontal="center" vertical="center"/>
    </xf>
    <xf numFmtId="0" fontId="3" fillId="0" borderId="38" xfId="0" applyFont="1" applyBorder="1"/>
    <xf numFmtId="0" fontId="3" fillId="0" borderId="36" xfId="0" applyFont="1" applyBorder="1"/>
    <xf numFmtId="0" fontId="10" fillId="0" borderId="48" xfId="0" applyFont="1" applyBorder="1" applyAlignment="1">
      <alignment horizontal="center" vertical="center"/>
    </xf>
    <xf numFmtId="0" fontId="3" fillId="0" borderId="49" xfId="0" applyFont="1" applyBorder="1"/>
    <xf numFmtId="0" fontId="3" fillId="0" borderId="51" xfId="0" applyFont="1" applyBorder="1"/>
    <xf numFmtId="0" fontId="10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3" fillId="0" borderId="20" xfId="0" applyFont="1" applyBorder="1"/>
    <xf numFmtId="0" fontId="3" fillId="0" borderId="56" xfId="0" applyFont="1" applyBorder="1"/>
    <xf numFmtId="0" fontId="3" fillId="0" borderId="6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3" fillId="0" borderId="39" xfId="0" applyFont="1" applyBorder="1"/>
    <xf numFmtId="0" fontId="1" fillId="0" borderId="3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5" xfId="0" applyFont="1" applyBorder="1"/>
    <xf numFmtId="0" fontId="10" fillId="7" borderId="25" xfId="0" applyFont="1" applyFill="1" applyBorder="1" applyAlignment="1">
      <alignment horizontal="left" vertical="center"/>
    </xf>
    <xf numFmtId="0" fontId="10" fillId="7" borderId="26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center" wrapText="1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9" fillId="10" borderId="77" xfId="0" applyFont="1" applyFill="1" applyBorder="1" applyAlignment="1">
      <alignment horizontal="center" vertical="center"/>
    </xf>
    <xf numFmtId="0" fontId="9" fillId="10" borderId="79" xfId="0" applyFont="1" applyFill="1" applyBorder="1" applyAlignment="1">
      <alignment horizontal="center" vertical="center"/>
    </xf>
    <xf numFmtId="0" fontId="9" fillId="10" borderId="8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3" fillId="0" borderId="31" xfId="0" applyFont="1" applyBorder="1"/>
    <xf numFmtId="0" fontId="3" fillId="0" borderId="32" xfId="0" applyFont="1" applyBorder="1"/>
    <xf numFmtId="164" fontId="9" fillId="9" borderId="83" xfId="0" applyNumberFormat="1" applyFont="1" applyFill="1" applyBorder="1" applyAlignment="1">
      <alignment horizontal="center"/>
    </xf>
    <xf numFmtId="164" fontId="9" fillId="9" borderId="84" xfId="0" applyNumberFormat="1" applyFont="1" applyFill="1" applyBorder="1" applyAlignment="1">
      <alignment horizontal="center"/>
    </xf>
    <xf numFmtId="0" fontId="12" fillId="9" borderId="67" xfId="0" applyFont="1" applyFill="1" applyBorder="1" applyAlignment="1">
      <alignment horizontal="center"/>
    </xf>
    <xf numFmtId="0" fontId="12" fillId="9" borderId="69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3" fillId="0" borderId="5" xfId="0" applyFont="1" applyBorder="1"/>
    <xf numFmtId="0" fontId="8" fillId="0" borderId="6" xfId="0" applyFont="1" applyBorder="1" applyAlignment="1">
      <alignment horizontal="center" vertical="center"/>
    </xf>
    <xf numFmtId="0" fontId="3" fillId="0" borderId="52" xfId="0" applyFont="1" applyBorder="1"/>
    <xf numFmtId="0" fontId="3" fillId="0" borderId="7" xfId="0" applyFont="1" applyBorder="1"/>
    <xf numFmtId="0" fontId="3" fillId="0" borderId="11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Border="1"/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8" xfId="0" applyFont="1" applyBorder="1"/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/>
    <xf numFmtId="0" fontId="1" fillId="0" borderId="13" xfId="0" applyFont="1" applyBorder="1" applyAlignment="1">
      <alignment horizontal="center" vertical="center" wrapText="1"/>
    </xf>
    <xf numFmtId="0" fontId="3" fillId="0" borderId="18" xfId="0" applyFont="1" applyBorder="1"/>
    <xf numFmtId="0" fontId="1" fillId="0" borderId="14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1" xfId="0" applyFont="1" applyBorder="1"/>
    <xf numFmtId="0" fontId="1" fillId="9" borderId="96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3" fillId="0" borderId="46" xfId="0" applyFont="1" applyBorder="1"/>
    <xf numFmtId="0" fontId="10" fillId="0" borderId="30" xfId="0" applyFont="1" applyBorder="1" applyAlignment="1">
      <alignment horizontal="center" vertical="center"/>
    </xf>
    <xf numFmtId="0" fontId="3" fillId="0" borderId="29" xfId="0" applyFont="1" applyBorder="1"/>
    <xf numFmtId="0" fontId="3" fillId="6" borderId="67" xfId="0" applyFont="1" applyFill="1" applyBorder="1" applyAlignment="1">
      <alignment horizontal="center"/>
    </xf>
    <xf numFmtId="0" fontId="3" fillId="6" borderId="68" xfId="0" applyFont="1" applyFill="1" applyBorder="1" applyAlignment="1">
      <alignment horizontal="center"/>
    </xf>
    <xf numFmtId="0" fontId="3" fillId="6" borderId="6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55" xfId="0" applyFont="1" applyBorder="1" applyAlignment="1">
      <alignment horizontal="center" wrapText="1"/>
    </xf>
    <xf numFmtId="0" fontId="9" fillId="4" borderId="85" xfId="0" applyFont="1" applyFill="1" applyBorder="1" applyAlignment="1">
      <alignment horizontal="right" vertical="center"/>
    </xf>
    <xf numFmtId="0" fontId="3" fillId="4" borderId="86" xfId="0" applyFont="1" applyFill="1" applyBorder="1" applyAlignment="1">
      <alignment horizontal="right"/>
    </xf>
    <xf numFmtId="0" fontId="3" fillId="4" borderId="87" xfId="0" applyFont="1" applyFill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2" fillId="10" borderId="2" xfId="0" applyFont="1" applyFill="1" applyBorder="1" applyAlignment="1">
      <alignment horizontal="center" vertical="center" wrapText="1"/>
    </xf>
    <xf numFmtId="164" fontId="9" fillId="9" borderId="89" xfId="0" applyNumberFormat="1" applyFont="1" applyFill="1" applyBorder="1" applyAlignment="1">
      <alignment horizontal="center"/>
    </xf>
    <xf numFmtId="164" fontId="9" fillId="9" borderId="90" xfId="0" applyNumberFormat="1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 vertical="top" wrapText="1"/>
    </xf>
    <xf numFmtId="0" fontId="13" fillId="8" borderId="67" xfId="0" applyFont="1" applyFill="1" applyBorder="1" applyAlignment="1">
      <alignment horizontal="center"/>
    </xf>
    <xf numFmtId="0" fontId="13" fillId="8" borderId="69" xfId="0" applyFont="1" applyFill="1" applyBorder="1" applyAlignment="1">
      <alignment horizontal="center"/>
    </xf>
    <xf numFmtId="0" fontId="1" fillId="9" borderId="75" xfId="0" applyFont="1" applyFill="1" applyBorder="1" applyAlignment="1">
      <alignment horizontal="center" vertical="center"/>
    </xf>
    <xf numFmtId="0" fontId="1" fillId="9" borderId="76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tabSelected="1" zoomScaleNormal="100" workbookViewId="0">
      <selection activeCell="A24" sqref="A24"/>
    </sheetView>
  </sheetViews>
  <sheetFormatPr defaultRowHeight="15"/>
  <cols>
    <col min="1" max="1" width="32.5" style="26" customWidth="1"/>
    <col min="2" max="2" width="6.75" style="26" customWidth="1"/>
    <col min="3" max="3" width="9" style="26"/>
    <col min="4" max="4" width="6.5" style="26" customWidth="1"/>
    <col min="5" max="5" width="0.375" style="26" hidden="1" customWidth="1"/>
    <col min="6" max="6" width="5.25" style="26" hidden="1" customWidth="1"/>
    <col min="7" max="7" width="6.125" style="104" customWidth="1"/>
    <col min="8" max="8" width="6" style="26" customWidth="1"/>
    <col min="9" max="9" width="6.625" style="26" customWidth="1"/>
    <col min="10" max="10" width="7.25" style="104" customWidth="1"/>
    <col min="11" max="11" width="6.625" style="26" customWidth="1"/>
    <col min="12" max="12" width="7.125" style="26" customWidth="1"/>
    <col min="13" max="13" width="6.875" style="104" customWidth="1"/>
    <col min="14" max="15" width="6.125" style="26" customWidth="1"/>
    <col min="16" max="16" width="6.25" style="26" customWidth="1"/>
    <col min="17" max="17" width="7.625" style="26" customWidth="1"/>
    <col min="18" max="18" width="5.75" style="26" customWidth="1"/>
    <col min="19" max="19" width="6.875" style="26" customWidth="1"/>
    <col min="20" max="20" width="7.25" style="26" customWidth="1"/>
    <col min="21" max="21" width="8.25" style="26" customWidth="1"/>
    <col min="22" max="16384" width="9" style="26"/>
  </cols>
  <sheetData>
    <row r="1" spans="1:21" ht="15.75" thickTop="1">
      <c r="A1" s="176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15.75" thickBot="1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ht="15.75" thickBot="1">
      <c r="A3" s="182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</row>
    <row r="4" spans="1:21" ht="15.75" thickBot="1">
      <c r="A4" s="191" t="s">
        <v>2</v>
      </c>
      <c r="B4" s="183"/>
      <c r="C4" s="183"/>
      <c r="D4" s="183"/>
      <c r="E4" s="183"/>
      <c r="F4" s="192"/>
      <c r="G4" s="156" t="s">
        <v>3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6"/>
      <c r="U4" s="185"/>
    </row>
    <row r="5" spans="1:21" ht="15.75" thickBot="1">
      <c r="A5" s="193" t="s">
        <v>4</v>
      </c>
      <c r="B5" s="195" t="s">
        <v>5</v>
      </c>
      <c r="C5" s="197" t="s">
        <v>6</v>
      </c>
      <c r="D5" s="157"/>
      <c r="E5" s="157"/>
      <c r="F5" s="158"/>
      <c r="G5" s="156" t="s">
        <v>63</v>
      </c>
      <c r="H5" s="157"/>
      <c r="I5" s="158"/>
      <c r="J5" s="156" t="s">
        <v>64</v>
      </c>
      <c r="K5" s="157"/>
      <c r="L5" s="158"/>
      <c r="M5" s="156" t="s">
        <v>65</v>
      </c>
      <c r="N5" s="157"/>
      <c r="O5" s="158"/>
      <c r="P5" s="156" t="s">
        <v>66</v>
      </c>
      <c r="Q5" s="186"/>
      <c r="R5" s="157"/>
      <c r="S5" s="158"/>
      <c r="T5" s="174" t="s">
        <v>7</v>
      </c>
      <c r="U5" s="187" t="s">
        <v>8</v>
      </c>
    </row>
    <row r="6" spans="1:21" ht="15.75" thickBot="1">
      <c r="A6" s="194"/>
      <c r="B6" s="196"/>
      <c r="C6" s="198"/>
      <c r="D6" s="150"/>
      <c r="E6" s="150"/>
      <c r="F6" s="199"/>
      <c r="G6" s="27" t="s">
        <v>9</v>
      </c>
      <c r="H6" s="28" t="s">
        <v>10</v>
      </c>
      <c r="I6" s="29" t="s">
        <v>11</v>
      </c>
      <c r="J6" s="27" t="s">
        <v>9</v>
      </c>
      <c r="K6" s="28" t="s">
        <v>10</v>
      </c>
      <c r="L6" s="29" t="s">
        <v>11</v>
      </c>
      <c r="M6" s="27" t="s">
        <v>9</v>
      </c>
      <c r="N6" s="28" t="s">
        <v>10</v>
      </c>
      <c r="O6" s="29" t="s">
        <v>11</v>
      </c>
      <c r="P6" s="189" t="s">
        <v>9</v>
      </c>
      <c r="Q6" s="190"/>
      <c r="R6" s="28" t="s">
        <v>10</v>
      </c>
      <c r="S6" s="30" t="s">
        <v>11</v>
      </c>
      <c r="T6" s="175"/>
      <c r="U6" s="188"/>
    </row>
    <row r="7" spans="1:21" ht="33" customHeight="1" thickTop="1" thickBot="1">
      <c r="A7" s="159" t="s">
        <v>12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 t="s">
        <v>24</v>
      </c>
      <c r="Q7" s="161"/>
      <c r="R7" s="162"/>
      <c r="S7" s="162"/>
      <c r="T7" s="162"/>
      <c r="U7" s="163"/>
    </row>
    <row r="8" spans="1:21" ht="21.75" customHeight="1" thickBot="1">
      <c r="A8" s="1" t="s">
        <v>13</v>
      </c>
      <c r="B8" s="31"/>
      <c r="C8" s="167"/>
      <c r="D8" s="168"/>
      <c r="E8" s="168"/>
      <c r="F8" s="169"/>
      <c r="G8" s="32">
        <v>10</v>
      </c>
      <c r="H8" s="33">
        <v>30</v>
      </c>
      <c r="I8" s="34">
        <v>220</v>
      </c>
      <c r="J8" s="32">
        <v>10</v>
      </c>
      <c r="K8" s="33">
        <v>30</v>
      </c>
      <c r="L8" s="33">
        <v>220</v>
      </c>
      <c r="M8" s="32">
        <v>15</v>
      </c>
      <c r="N8" s="33">
        <v>45</v>
      </c>
      <c r="O8" s="35">
        <v>330</v>
      </c>
      <c r="P8" s="164">
        <f>SUM(Q8,Q9,Q10,Q11)</f>
        <v>29</v>
      </c>
      <c r="Q8" s="36">
        <v>15</v>
      </c>
      <c r="R8" s="37">
        <v>45</v>
      </c>
      <c r="S8" s="38">
        <v>330</v>
      </c>
      <c r="T8" s="39">
        <f>SUM(H8,I8,K8,L8,N8,O8,R8,S8)</f>
        <v>1250</v>
      </c>
      <c r="U8" s="39">
        <f>SUM(G8,J8,M8,Q8,)</f>
        <v>50</v>
      </c>
    </row>
    <row r="9" spans="1:21" ht="15.75" thickBot="1">
      <c r="A9" s="137" t="s">
        <v>18</v>
      </c>
      <c r="B9" s="40"/>
      <c r="C9" s="153"/>
      <c r="D9" s="143"/>
      <c r="E9" s="143"/>
      <c r="F9" s="154"/>
      <c r="G9" s="41">
        <v>5</v>
      </c>
      <c r="H9" s="33">
        <v>30</v>
      </c>
      <c r="I9" s="42">
        <v>95</v>
      </c>
      <c r="J9" s="41">
        <v>5</v>
      </c>
      <c r="K9" s="43">
        <v>30</v>
      </c>
      <c r="L9" s="43">
        <v>95</v>
      </c>
      <c r="M9" s="41">
        <v>5</v>
      </c>
      <c r="N9" s="43">
        <v>30</v>
      </c>
      <c r="O9" s="44">
        <v>95</v>
      </c>
      <c r="P9" s="165"/>
      <c r="Q9" s="45">
        <v>5</v>
      </c>
      <c r="R9" s="46">
        <v>30</v>
      </c>
      <c r="S9" s="47">
        <v>95</v>
      </c>
      <c r="T9" s="39">
        <f>SUM(H9,I9,K9,L9,N9,O9,R9,S9)</f>
        <v>500</v>
      </c>
      <c r="U9" s="48">
        <f>SUM(G9,J9,M9,Q9)</f>
        <v>20</v>
      </c>
    </row>
    <row r="10" spans="1:21" ht="15.75" thickBot="1">
      <c r="A10" s="13" t="s">
        <v>30</v>
      </c>
      <c r="B10" s="40"/>
      <c r="C10" s="153"/>
      <c r="D10" s="143"/>
      <c r="E10" s="143"/>
      <c r="F10" s="154"/>
      <c r="G10" s="41">
        <v>5</v>
      </c>
      <c r="H10" s="33">
        <v>30</v>
      </c>
      <c r="I10" s="42">
        <v>95</v>
      </c>
      <c r="J10" s="41">
        <v>5</v>
      </c>
      <c r="K10" s="43">
        <v>30</v>
      </c>
      <c r="L10" s="43">
        <v>95</v>
      </c>
      <c r="M10" s="41">
        <v>5</v>
      </c>
      <c r="N10" s="43">
        <v>30</v>
      </c>
      <c r="O10" s="44">
        <v>95</v>
      </c>
      <c r="P10" s="165"/>
      <c r="Q10" s="45">
        <v>5</v>
      </c>
      <c r="R10" s="46">
        <v>30</v>
      </c>
      <c r="S10" s="47">
        <v>95</v>
      </c>
      <c r="T10" s="39">
        <f>SUM(H10,I10,K10,L10,N10,O10,R10,S10)</f>
        <v>500</v>
      </c>
      <c r="U10" s="48">
        <f>SUM(G10,J10,M10,Q10)</f>
        <v>20</v>
      </c>
    </row>
    <row r="11" spans="1:21" ht="19.5" customHeight="1" thickBot="1">
      <c r="A11" s="138" t="s">
        <v>25</v>
      </c>
      <c r="B11" s="40"/>
      <c r="C11" s="153"/>
      <c r="D11" s="143"/>
      <c r="E11" s="143"/>
      <c r="F11" s="154"/>
      <c r="G11" s="41"/>
      <c r="H11" s="33"/>
      <c r="I11" s="42"/>
      <c r="J11" s="41"/>
      <c r="K11" s="43"/>
      <c r="L11" s="43"/>
      <c r="M11" s="41"/>
      <c r="N11" s="43"/>
      <c r="O11" s="44"/>
      <c r="P11" s="166"/>
      <c r="Q11" s="49">
        <v>4</v>
      </c>
      <c r="R11" s="46">
        <v>0</v>
      </c>
      <c r="S11" s="47">
        <v>100</v>
      </c>
      <c r="T11" s="39">
        <f t="shared" ref="T11:T12" si="0">SUM(H11,I11,K11,L11,N11,O11,R11,S11)</f>
        <v>100</v>
      </c>
      <c r="U11" s="48">
        <f>SUM(G11,J11,M11,Q11)</f>
        <v>4</v>
      </c>
    </row>
    <row r="12" spans="1:21" ht="15.75" thickBot="1">
      <c r="A12" s="14" t="s">
        <v>23</v>
      </c>
      <c r="B12" s="40"/>
      <c r="C12" s="153"/>
      <c r="D12" s="143"/>
      <c r="E12" s="143"/>
      <c r="F12" s="154"/>
      <c r="G12" s="50"/>
      <c r="H12" s="33"/>
      <c r="I12" s="42"/>
      <c r="J12" s="50"/>
      <c r="K12" s="43"/>
      <c r="L12" s="43"/>
      <c r="M12" s="50">
        <v>2</v>
      </c>
      <c r="N12" s="43">
        <v>30</v>
      </c>
      <c r="O12" s="42">
        <v>20</v>
      </c>
      <c r="P12" s="51"/>
      <c r="Q12" s="37"/>
      <c r="R12" s="43"/>
      <c r="S12" s="47"/>
      <c r="T12" s="39">
        <f t="shared" si="0"/>
        <v>50</v>
      </c>
      <c r="U12" s="48">
        <f t="shared" ref="U12:U18" si="1">SUM(G12,J12,M12,P12)</f>
        <v>2</v>
      </c>
    </row>
    <row r="13" spans="1:21" ht="15.75" thickBot="1">
      <c r="A13" s="52" t="s">
        <v>51</v>
      </c>
      <c r="B13" s="53"/>
      <c r="C13" s="153"/>
      <c r="D13" s="143"/>
      <c r="E13" s="143"/>
      <c r="F13" s="143"/>
      <c r="G13" s="131">
        <v>1</v>
      </c>
      <c r="H13" s="132">
        <v>7</v>
      </c>
      <c r="I13" s="133">
        <v>18</v>
      </c>
      <c r="J13" s="131">
        <v>1</v>
      </c>
      <c r="K13" s="134">
        <v>7</v>
      </c>
      <c r="L13" s="135">
        <v>18</v>
      </c>
      <c r="M13" s="131">
        <v>1</v>
      </c>
      <c r="N13" s="134">
        <v>7</v>
      </c>
      <c r="O13" s="42">
        <v>18</v>
      </c>
      <c r="P13" s="200">
        <v>1</v>
      </c>
      <c r="Q13" s="201"/>
      <c r="R13" s="43">
        <v>7</v>
      </c>
      <c r="S13" s="47">
        <v>18</v>
      </c>
      <c r="T13" s="39">
        <f>SUM(H13,I13,K13,L13,N13,O13,R13,S13)</f>
        <v>100</v>
      </c>
      <c r="U13" s="57">
        <f t="shared" si="1"/>
        <v>4</v>
      </c>
    </row>
    <row r="14" spans="1:21" ht="15.75" thickBot="1">
      <c r="A14" s="52"/>
      <c r="B14" s="53"/>
      <c r="C14" s="153"/>
      <c r="D14" s="143"/>
      <c r="E14" s="143"/>
      <c r="F14" s="154"/>
      <c r="G14" s="32"/>
      <c r="H14" s="33"/>
      <c r="I14" s="44"/>
      <c r="J14" s="136"/>
      <c r="K14" s="46"/>
      <c r="L14" s="55"/>
      <c r="M14" s="136"/>
      <c r="N14" s="46"/>
      <c r="O14" s="42"/>
      <c r="P14" s="56"/>
      <c r="Q14" s="46"/>
      <c r="R14" s="43"/>
      <c r="S14" s="47"/>
      <c r="T14" s="39">
        <f t="shared" ref="T14:T18" si="2">SUM(H14,I14,K14,N14,O14,R14,S14)</f>
        <v>0</v>
      </c>
      <c r="U14" s="57">
        <f t="shared" si="1"/>
        <v>0</v>
      </c>
    </row>
    <row r="15" spans="1:21" ht="15.75" thickBot="1">
      <c r="A15" s="52"/>
      <c r="B15" s="53"/>
      <c r="C15" s="153"/>
      <c r="D15" s="155"/>
      <c r="E15" s="155"/>
      <c r="F15" s="59"/>
      <c r="G15" s="41"/>
      <c r="H15" s="33"/>
      <c r="I15" s="42"/>
      <c r="J15" s="32"/>
      <c r="K15" s="43"/>
      <c r="L15" s="43"/>
      <c r="M15" s="32"/>
      <c r="N15" s="43"/>
      <c r="O15" s="42"/>
      <c r="P15" s="56"/>
      <c r="Q15" s="46"/>
      <c r="R15" s="43"/>
      <c r="S15" s="47"/>
      <c r="T15" s="39">
        <f t="shared" si="2"/>
        <v>0</v>
      </c>
      <c r="U15" s="57">
        <f t="shared" si="1"/>
        <v>0</v>
      </c>
    </row>
    <row r="16" spans="1:21" ht="15.75" thickBot="1">
      <c r="A16" s="52"/>
      <c r="B16" s="53"/>
      <c r="C16" s="153"/>
      <c r="D16" s="155"/>
      <c r="E16" s="155"/>
      <c r="F16" s="59"/>
      <c r="G16" s="41"/>
      <c r="H16" s="33"/>
      <c r="I16" s="42"/>
      <c r="J16" s="41"/>
      <c r="K16" s="43"/>
      <c r="L16" s="43"/>
      <c r="M16" s="41"/>
      <c r="N16" s="43"/>
      <c r="O16" s="42"/>
      <c r="P16" s="56"/>
      <c r="Q16" s="46"/>
      <c r="R16" s="43"/>
      <c r="S16" s="47"/>
      <c r="T16" s="39">
        <f t="shared" si="2"/>
        <v>0</v>
      </c>
      <c r="U16" s="57">
        <f t="shared" si="1"/>
        <v>0</v>
      </c>
    </row>
    <row r="17" spans="1:21" ht="15.75" thickBot="1">
      <c r="A17" s="52"/>
      <c r="B17" s="53"/>
      <c r="C17" s="153"/>
      <c r="D17" s="155"/>
      <c r="E17" s="155"/>
      <c r="F17" s="59"/>
      <c r="G17" s="41"/>
      <c r="H17" s="33"/>
      <c r="I17" s="42"/>
      <c r="J17" s="41"/>
      <c r="K17" s="43"/>
      <c r="L17" s="43"/>
      <c r="M17" s="41"/>
      <c r="N17" s="43"/>
      <c r="O17" s="42"/>
      <c r="P17" s="56"/>
      <c r="Q17" s="46"/>
      <c r="R17" s="43"/>
      <c r="S17" s="47"/>
      <c r="T17" s="39">
        <f t="shared" si="2"/>
        <v>0</v>
      </c>
      <c r="U17" s="57">
        <f t="shared" si="1"/>
        <v>0</v>
      </c>
    </row>
    <row r="18" spans="1:21" ht="15.75" thickBot="1">
      <c r="A18" s="63"/>
      <c r="B18" s="53"/>
      <c r="C18" s="202"/>
      <c r="D18" s="146"/>
      <c r="E18" s="146"/>
      <c r="F18" s="203"/>
      <c r="G18" s="41"/>
      <c r="H18" s="33"/>
      <c r="I18" s="64"/>
      <c r="J18" s="50"/>
      <c r="K18" s="43"/>
      <c r="L18" s="43"/>
      <c r="M18" s="50"/>
      <c r="N18" s="43"/>
      <c r="O18" s="42"/>
      <c r="P18" s="56"/>
      <c r="Q18" s="46"/>
      <c r="R18" s="43"/>
      <c r="S18" s="47"/>
      <c r="T18" s="39">
        <f t="shared" si="2"/>
        <v>0</v>
      </c>
      <c r="U18" s="57">
        <f t="shared" si="1"/>
        <v>0</v>
      </c>
    </row>
    <row r="19" spans="1:21" ht="16.5" thickBot="1">
      <c r="A19" s="65"/>
      <c r="B19" s="66"/>
      <c r="C19" s="206"/>
      <c r="D19" s="207"/>
      <c r="E19" s="208"/>
      <c r="F19" s="66"/>
      <c r="G19" s="67">
        <f>SUM(G8,G9,G10,G11,G12,G13,G14,G15,G18)</f>
        <v>21</v>
      </c>
      <c r="H19" s="68">
        <f>SUM(H8,H9,H10,H11,H12,H13,H14,H18)</f>
        <v>97</v>
      </c>
      <c r="I19" s="68">
        <f>SUM(I8,I9,I10,I11,I12,I13,I14,I18)</f>
        <v>428</v>
      </c>
      <c r="J19" s="67">
        <f>SUM(J8,J9,J10,J11,J12,J13,J14,J15,J18)</f>
        <v>21</v>
      </c>
      <c r="K19" s="68">
        <f>SUM(K8,K9,K10,K11,K12,K13,K14,K18)</f>
        <v>97</v>
      </c>
      <c r="L19" s="68">
        <f>SUM(L8,L9,L10,L11,L12,L13,L14,L18)</f>
        <v>428</v>
      </c>
      <c r="M19" s="67">
        <f>SUM(M8,M9,M10,M11,M12,M13,M14,M15,M18)</f>
        <v>28</v>
      </c>
      <c r="N19" s="68">
        <f>SUM(N8,N9,N10,N11,N12,N13,N14,N18)</f>
        <v>142</v>
      </c>
      <c r="O19" s="68">
        <f>SUM(O8,O9,O10,O11,O12,O13,O14,O18)</f>
        <v>558</v>
      </c>
      <c r="P19" s="172">
        <f>SUM(P8,P9,P10,P11,P12,P13,P14,P15,P18)</f>
        <v>30</v>
      </c>
      <c r="Q19" s="173"/>
      <c r="R19" s="68">
        <f>SUM(R8,R9,R10,R11,R12,R13,R14,R18)</f>
        <v>112</v>
      </c>
      <c r="S19" s="68">
        <f>SUM(S8,S9,S10,S11,S12,S13,S14,S18)</f>
        <v>638</v>
      </c>
      <c r="T19" s="69">
        <f>SUM(T8,T9,T10,T11,T12,T13,T14,T18)</f>
        <v>2500</v>
      </c>
      <c r="U19" s="69">
        <f>SUM(U8,U9,U10,U11,U12,U13,U14,U18)</f>
        <v>100</v>
      </c>
    </row>
    <row r="20" spans="1:21" ht="15.75" thickBot="1">
      <c r="A20" s="70" t="s">
        <v>14</v>
      </c>
      <c r="B20" s="71"/>
      <c r="C20" s="206"/>
      <c r="D20" s="207"/>
      <c r="E20" s="208"/>
      <c r="F20" s="72"/>
      <c r="G20" s="67">
        <v>9</v>
      </c>
      <c r="H20" s="73"/>
      <c r="I20" s="73"/>
      <c r="J20" s="74">
        <v>9</v>
      </c>
      <c r="K20" s="73"/>
      <c r="L20" s="75"/>
      <c r="M20" s="67">
        <v>2</v>
      </c>
      <c r="N20" s="75"/>
      <c r="O20" s="73"/>
      <c r="P20" s="115"/>
      <c r="Q20" s="115"/>
      <c r="R20" s="76"/>
      <c r="S20" s="77"/>
      <c r="T20" s="78"/>
      <c r="U20" s="79">
        <f t="shared" ref="U20:U34" si="3">SUM(G20,J20,M20,P20)</f>
        <v>20</v>
      </c>
    </row>
    <row r="21" spans="1:21" ht="15.75" thickBot="1">
      <c r="A21" s="22" t="s">
        <v>50</v>
      </c>
      <c r="B21" s="80"/>
      <c r="C21" s="204"/>
      <c r="D21" s="168"/>
      <c r="E21" s="168"/>
      <c r="F21" s="205"/>
      <c r="G21" s="81"/>
      <c r="H21" s="80"/>
      <c r="I21" s="80"/>
      <c r="J21" s="81"/>
      <c r="K21" s="80"/>
      <c r="L21" s="80"/>
      <c r="M21" s="81"/>
      <c r="N21" s="80"/>
      <c r="O21" s="80"/>
      <c r="P21" s="80"/>
      <c r="Q21" s="80"/>
      <c r="R21" s="80"/>
      <c r="S21" s="80"/>
      <c r="T21" s="82"/>
      <c r="U21" s="83">
        <f t="shared" si="3"/>
        <v>0</v>
      </c>
    </row>
    <row r="22" spans="1:21" ht="15.75" thickBot="1">
      <c r="A22" s="15" t="s">
        <v>49</v>
      </c>
      <c r="B22" s="86"/>
      <c r="C22" s="142"/>
      <c r="D22" s="143"/>
      <c r="E22" s="143"/>
      <c r="F22" s="144"/>
      <c r="G22" s="85"/>
      <c r="H22" s="86"/>
      <c r="I22" s="86"/>
      <c r="J22" s="85"/>
      <c r="K22" s="86"/>
      <c r="L22" s="86"/>
      <c r="M22" s="85"/>
      <c r="N22" s="86"/>
      <c r="O22" s="86"/>
      <c r="P22" s="86"/>
      <c r="Q22" s="86"/>
      <c r="R22" s="86"/>
      <c r="S22" s="86"/>
      <c r="T22" s="87"/>
      <c r="U22" s="83">
        <f t="shared" si="3"/>
        <v>0</v>
      </c>
    </row>
    <row r="23" spans="1:21" ht="15.75" thickBot="1">
      <c r="A23" s="15" t="s">
        <v>16</v>
      </c>
      <c r="B23" s="84"/>
      <c r="C23" s="142"/>
      <c r="D23" s="143"/>
      <c r="E23" s="143"/>
      <c r="F23" s="144"/>
      <c r="G23" s="85"/>
      <c r="H23" s="86"/>
      <c r="I23" s="86"/>
      <c r="J23" s="85"/>
      <c r="K23" s="86"/>
      <c r="L23" s="86"/>
      <c r="M23" s="85"/>
      <c r="N23" s="86"/>
      <c r="O23" s="86"/>
      <c r="P23" s="86"/>
      <c r="Q23" s="86"/>
      <c r="R23" s="86"/>
      <c r="S23" s="86"/>
      <c r="T23" s="87"/>
      <c r="U23" s="83">
        <f t="shared" si="3"/>
        <v>0</v>
      </c>
    </row>
    <row r="24" spans="1:21" ht="15.75" thickBot="1">
      <c r="A24" s="15" t="s">
        <v>56</v>
      </c>
      <c r="B24" s="84"/>
      <c r="C24" s="142"/>
      <c r="D24" s="143"/>
      <c r="E24" s="143"/>
      <c r="F24" s="144"/>
      <c r="G24" s="85"/>
      <c r="H24" s="86"/>
      <c r="I24" s="86"/>
      <c r="J24" s="85"/>
      <c r="K24" s="86"/>
      <c r="L24" s="86"/>
      <c r="M24" s="85"/>
      <c r="N24" s="86"/>
      <c r="O24" s="86"/>
      <c r="P24" s="86"/>
      <c r="Q24" s="86"/>
      <c r="R24" s="86"/>
      <c r="S24" s="86"/>
      <c r="T24" s="87"/>
      <c r="U24" s="83">
        <f t="shared" si="3"/>
        <v>0</v>
      </c>
    </row>
    <row r="25" spans="1:21" ht="15.75" thickBot="1">
      <c r="A25" s="18" t="s">
        <v>57</v>
      </c>
      <c r="B25" s="88"/>
      <c r="C25" s="142"/>
      <c r="D25" s="148"/>
      <c r="E25" s="148"/>
      <c r="F25" s="89"/>
      <c r="G25" s="85"/>
      <c r="H25" s="86"/>
      <c r="I25" s="86"/>
      <c r="J25" s="85"/>
      <c r="K25" s="86"/>
      <c r="L25" s="86"/>
      <c r="M25" s="85"/>
      <c r="N25" s="86"/>
      <c r="O25" s="86"/>
      <c r="P25" s="86"/>
      <c r="Q25" s="86"/>
      <c r="R25" s="86"/>
      <c r="S25" s="86"/>
      <c r="T25" s="87"/>
      <c r="U25" s="83">
        <f t="shared" si="3"/>
        <v>0</v>
      </c>
    </row>
    <row r="26" spans="1:21" ht="15.75" thickBot="1">
      <c r="A26" s="19" t="s">
        <v>55</v>
      </c>
      <c r="B26" s="90"/>
      <c r="C26" s="142"/>
      <c r="D26" s="148"/>
      <c r="E26" s="91"/>
      <c r="F26" s="89"/>
      <c r="G26" s="85"/>
      <c r="H26" s="86"/>
      <c r="I26" s="86"/>
      <c r="J26" s="85"/>
      <c r="K26" s="86"/>
      <c r="L26" s="86"/>
      <c r="M26" s="85"/>
      <c r="N26" s="86"/>
      <c r="O26" s="86"/>
      <c r="P26" s="86"/>
      <c r="Q26" s="86"/>
      <c r="R26" s="86"/>
      <c r="S26" s="86"/>
      <c r="T26" s="87"/>
      <c r="U26" s="83">
        <f t="shared" si="3"/>
        <v>0</v>
      </c>
    </row>
    <row r="27" spans="1:21" ht="15.75" thickBot="1">
      <c r="A27" s="15" t="s">
        <v>58</v>
      </c>
      <c r="B27" s="88"/>
      <c r="C27" s="142"/>
      <c r="D27" s="148"/>
      <c r="E27" s="91"/>
      <c r="F27" s="89"/>
      <c r="G27" s="85"/>
      <c r="H27" s="86"/>
      <c r="I27" s="86"/>
      <c r="J27" s="85"/>
      <c r="K27" s="86"/>
      <c r="L27" s="86"/>
      <c r="M27" s="85"/>
      <c r="N27" s="86"/>
      <c r="O27" s="86"/>
      <c r="P27" s="86"/>
      <c r="Q27" s="86"/>
      <c r="R27" s="86"/>
      <c r="S27" s="86"/>
      <c r="T27" s="87"/>
      <c r="U27" s="83">
        <f t="shared" si="3"/>
        <v>0</v>
      </c>
    </row>
    <row r="28" spans="1:21" ht="15.75" thickBot="1">
      <c r="A28" s="15" t="s">
        <v>31</v>
      </c>
      <c r="B28" s="88"/>
      <c r="C28" s="142"/>
      <c r="D28" s="148"/>
      <c r="E28" s="91"/>
      <c r="F28" s="89"/>
      <c r="G28" s="85"/>
      <c r="H28" s="86"/>
      <c r="I28" s="86"/>
      <c r="J28" s="85"/>
      <c r="K28" s="86"/>
      <c r="L28" s="86"/>
      <c r="M28" s="85"/>
      <c r="N28" s="86"/>
      <c r="O28" s="86"/>
      <c r="P28" s="86"/>
      <c r="Q28" s="86"/>
      <c r="R28" s="86"/>
      <c r="S28" s="86"/>
      <c r="T28" s="87"/>
      <c r="U28" s="83">
        <f t="shared" si="3"/>
        <v>0</v>
      </c>
    </row>
    <row r="29" spans="1:21" ht="26.25" customHeight="1" thickBot="1">
      <c r="A29" s="16" t="s">
        <v>32</v>
      </c>
      <c r="B29" s="88"/>
      <c r="C29" s="142"/>
      <c r="D29" s="148"/>
      <c r="E29" s="91"/>
      <c r="F29" s="89"/>
      <c r="G29" s="85"/>
      <c r="H29" s="86"/>
      <c r="I29" s="86"/>
      <c r="J29" s="85"/>
      <c r="K29" s="86"/>
      <c r="L29" s="86"/>
      <c r="M29" s="85"/>
      <c r="N29" s="86"/>
      <c r="O29" s="86"/>
      <c r="P29" s="86"/>
      <c r="Q29" s="86"/>
      <c r="R29" s="86"/>
      <c r="S29" s="86"/>
      <c r="T29" s="87"/>
      <c r="U29" s="83">
        <f t="shared" si="3"/>
        <v>0</v>
      </c>
    </row>
    <row r="30" spans="1:21" ht="21" customHeight="1" thickBot="1">
      <c r="A30" s="25" t="s">
        <v>52</v>
      </c>
      <c r="B30" s="88"/>
      <c r="C30" s="142"/>
      <c r="D30" s="148"/>
      <c r="E30" s="91"/>
      <c r="F30" s="89"/>
      <c r="G30" s="85"/>
      <c r="H30" s="86"/>
      <c r="I30" s="86"/>
      <c r="J30" s="85"/>
      <c r="K30" s="86"/>
      <c r="L30" s="86"/>
      <c r="M30" s="85"/>
      <c r="N30" s="86"/>
      <c r="O30" s="86"/>
      <c r="P30" s="86"/>
      <c r="Q30" s="86"/>
      <c r="R30" s="86"/>
      <c r="S30" s="86"/>
      <c r="T30" s="87"/>
      <c r="U30" s="83">
        <f t="shared" si="3"/>
        <v>0</v>
      </c>
    </row>
    <row r="31" spans="1:21" ht="15.75" thickBot="1">
      <c r="A31" s="15" t="s">
        <v>61</v>
      </c>
      <c r="B31" s="88"/>
      <c r="C31" s="142"/>
      <c r="D31" s="148"/>
      <c r="E31" s="148"/>
      <c r="F31" s="89"/>
      <c r="G31" s="85"/>
      <c r="H31" s="86"/>
      <c r="I31" s="86"/>
      <c r="J31" s="85"/>
      <c r="K31" s="86"/>
      <c r="L31" s="86"/>
      <c r="M31" s="85"/>
      <c r="N31" s="86"/>
      <c r="O31" s="86"/>
      <c r="P31" s="86"/>
      <c r="Q31" s="86"/>
      <c r="R31" s="86"/>
      <c r="S31" s="86"/>
      <c r="T31" s="87"/>
      <c r="U31" s="83">
        <f t="shared" si="3"/>
        <v>0</v>
      </c>
    </row>
    <row r="32" spans="1:21" ht="15.75" thickBot="1">
      <c r="A32" s="23" t="s">
        <v>53</v>
      </c>
      <c r="B32" s="90"/>
      <c r="C32" s="145"/>
      <c r="D32" s="146"/>
      <c r="E32" s="146"/>
      <c r="F32" s="147"/>
      <c r="G32" s="85"/>
      <c r="H32" s="86"/>
      <c r="I32" s="86"/>
      <c r="J32" s="85"/>
      <c r="K32" s="86"/>
      <c r="L32" s="86"/>
      <c r="M32" s="85"/>
      <c r="N32" s="86"/>
      <c r="O32" s="86"/>
      <c r="P32" s="86"/>
      <c r="Q32" s="86"/>
      <c r="R32" s="86"/>
      <c r="S32" s="86"/>
      <c r="T32" s="87"/>
      <c r="U32" s="83">
        <f t="shared" si="3"/>
        <v>0</v>
      </c>
    </row>
    <row r="33" spans="1:21" ht="27" thickBot="1">
      <c r="A33" s="22" t="s">
        <v>59</v>
      </c>
      <c r="B33" s="92"/>
      <c r="C33" s="152"/>
      <c r="D33" s="152"/>
      <c r="E33" s="152"/>
      <c r="F33" s="93"/>
      <c r="G33" s="96"/>
      <c r="H33" s="92"/>
      <c r="I33" s="92"/>
      <c r="J33" s="96"/>
      <c r="K33" s="92"/>
      <c r="L33" s="86"/>
      <c r="M33" s="96"/>
      <c r="N33" s="92"/>
      <c r="O33" s="92"/>
      <c r="P33" s="92"/>
      <c r="Q33" s="92"/>
      <c r="R33" s="92"/>
      <c r="S33" s="92"/>
      <c r="T33" s="97"/>
      <c r="U33" s="83">
        <f t="shared" si="3"/>
        <v>0</v>
      </c>
    </row>
    <row r="34" spans="1:21" ht="15.75" thickBot="1">
      <c r="A34" s="124"/>
      <c r="B34" s="98"/>
      <c r="C34" s="149"/>
      <c r="D34" s="150"/>
      <c r="E34" s="150"/>
      <c r="F34" s="151"/>
      <c r="G34" s="54"/>
      <c r="H34" s="99"/>
      <c r="I34" s="99"/>
      <c r="J34" s="54"/>
      <c r="K34" s="99"/>
      <c r="L34" s="99"/>
      <c r="M34" s="54"/>
      <c r="N34" s="99"/>
      <c r="O34" s="99"/>
      <c r="P34" s="99"/>
      <c r="Q34" s="99"/>
      <c r="R34" s="99"/>
      <c r="S34" s="99"/>
      <c r="T34" s="100">
        <f>SUM(G34,J34,M34,P34)*15</f>
        <v>0</v>
      </c>
      <c r="U34" s="83">
        <f t="shared" si="3"/>
        <v>0</v>
      </c>
    </row>
    <row r="35" spans="1:21" ht="16.5" thickTop="1" thickBot="1">
      <c r="A35" s="139" t="s">
        <v>15</v>
      </c>
      <c r="B35" s="140"/>
      <c r="C35" s="140"/>
      <c r="D35" s="140"/>
      <c r="E35" s="140"/>
      <c r="F35" s="141"/>
      <c r="G35" s="101">
        <f t="shared" ref="G35:N35" si="4">SUM(G19,G20)</f>
        <v>30</v>
      </c>
      <c r="H35" s="102">
        <f t="shared" si="4"/>
        <v>97</v>
      </c>
      <c r="I35" s="102">
        <f t="shared" si="4"/>
        <v>428</v>
      </c>
      <c r="J35" s="101">
        <f t="shared" si="4"/>
        <v>30</v>
      </c>
      <c r="K35" s="102">
        <f t="shared" si="4"/>
        <v>97</v>
      </c>
      <c r="L35" s="102">
        <f t="shared" si="4"/>
        <v>428</v>
      </c>
      <c r="M35" s="101">
        <f t="shared" si="4"/>
        <v>30</v>
      </c>
      <c r="N35" s="102">
        <f t="shared" si="4"/>
        <v>142</v>
      </c>
      <c r="O35" s="102">
        <f>SUM(O19,O20)</f>
        <v>558</v>
      </c>
      <c r="P35" s="170">
        <f>SUM(P19,P20,)</f>
        <v>30</v>
      </c>
      <c r="Q35" s="171"/>
      <c r="R35" s="102">
        <f t="shared" ref="R35:T35" si="5">SUM(R19,R20)</f>
        <v>112</v>
      </c>
      <c r="S35" s="102">
        <f t="shared" si="5"/>
        <v>638</v>
      </c>
      <c r="T35" s="102">
        <f t="shared" si="5"/>
        <v>2500</v>
      </c>
      <c r="U35" s="101">
        <f>SUM(U19,U20)</f>
        <v>120</v>
      </c>
    </row>
    <row r="36" spans="1:21" ht="15.75" thickTop="1"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21"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21"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21"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21"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21"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21"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21"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21"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2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21"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2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2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4:15"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4:15"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4:15"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4:15"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4:15"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4:15"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4:15"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4:15"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4:15"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4:15"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4:15"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4:15"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4:15"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4:15"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4:15"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4:15"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4:15"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4:15"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4:15"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4:15"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4:15"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4:15"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4:15"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4:15"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4:15"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4:15"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4:15"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4:15"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4:15"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4:15"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4:15"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4:15"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4:15"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4:15"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4:15"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4:15"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4:15"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4:15"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4:15"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4:15"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4:15"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4:15"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4:15"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4:15"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4:15"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4:15"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4:15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4:15"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4:15"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4:15"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4:15"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4:15"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4:15"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4:15"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4:15"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4:15"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4:15"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4:15"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4:15"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4:15"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4:15"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4:15"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4:15"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4:15"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4:15"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4:15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4:15"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4:15"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4:15"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4:15"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4:15"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4:15"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4:15"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4:15"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4:15"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4:15"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4:15"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4:15"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4:15"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4:15"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4:15"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4:15"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4:15"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4:15"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4:15"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4:15"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4:15"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4:15"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4:15"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4:15"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4:15"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4:15"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4:15"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4:15"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4:15"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4:15"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4:15"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4:15"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4:15"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4:15"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4:15"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4:15"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4:15"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4:15"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4:15"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4:15"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4:15"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4:15"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4:15"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4:15"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4:15"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4:15"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4:15"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4:15"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4:15"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4:15"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4:15"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4:15"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4:15"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4:15"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4:15"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4:15"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4:15"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4:15"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4:15"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4:15"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4:15"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4:15"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4:15"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4:15"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4:15"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4:15"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4:15"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4:15"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4:15"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4:15"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4:15"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4:15"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4:15"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4:15"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4:15"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4:15"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4:15"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4:15"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4:15"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4:15"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4:15"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4:15"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4:15"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4:15"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4:15"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4:15"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4:15"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4:15"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4:15"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4:15"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4:15"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4:15"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4:15"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4:1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4:1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4:1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4:1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4:1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4:1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4:1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4:1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4:15"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4:15"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4:15"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4:15"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4:15"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4:15"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4:15"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4:15"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4:15"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4:15"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4:15"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4:15"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4:15"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4:15"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4:15"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4:1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4:1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4:15"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4:15"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4:15"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4:15"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4:15"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4:15"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4:15"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4:15"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4:15"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4:15"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4:15"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4:15"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4:15"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4:15"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4:15"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4:15"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4:15"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4:15"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4:15"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4:15"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4:15"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4:15"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4:15"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4:15"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4:15"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4:15"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4:15"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4:15"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4:15"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4:15"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4:15"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4:15"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4:15"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4:15"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4:15"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4:15"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4:15"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4:15"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4:15"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4:15"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4:15"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4:15"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4:15"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4:15"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4:15"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4:15"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4:15"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4:15"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4:15"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4:15"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4:15"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4:15"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4:15"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4:15"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4:15"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4:15"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4:15"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4:15"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4:15"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4:15"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4:15"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4:15"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4:15"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4:15"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4:15"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4:15"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4:15"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4:15"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4:15"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4:15"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4:15"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4:15"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4:15"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4:15"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4:15"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4:15"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4:15"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4:15"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4:15"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4:15"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4:15"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4:15"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4:15"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4:15"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4:15"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4:15"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4:15"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4:15"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4:15"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4:15"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4:15"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4:15"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4:15"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4:15"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4:15"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4:15"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4:15"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4:15"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4:15"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4:15"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4:15"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4:15"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4:15"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4:15"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4:15"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4:15"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4:15"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4:15"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4:15"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4:15"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4:15"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4:15"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4:15"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4:15"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4:15"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4:15"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4:15"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4:15"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4:15"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4:15"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4:15"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4:15"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4:15"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4:15"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4:15"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4:15"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4:15"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4:15"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4:15"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4:15"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4:15"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4:15"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4:15"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4:15"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</row>
    <row r="367" spans="4:15"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4:15"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4:15"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4:15"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4:15"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4:15"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4:15"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4" spans="4:15"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</row>
    <row r="375" spans="4:15"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4:15"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4:15"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4:15"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4:15"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4:15"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4:15"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4:15"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4:15"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4:15"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</row>
    <row r="385" spans="4:15"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</row>
    <row r="386" spans="4:15"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4:15"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4:15"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4:15"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4:15"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4:15"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4:15"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3" spans="4:15"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4:15"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4:15"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4:15"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4:15"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4:15"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4:15"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4:15"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4:15"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2" spans="4:15"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</row>
    <row r="403" spans="4:15"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</row>
    <row r="404" spans="4:15"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</row>
    <row r="405" spans="4:15"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4:15"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4:15"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4:15"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4:15"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4:15"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4:15"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2" spans="4:15"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</row>
    <row r="413" spans="4:15"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</row>
    <row r="414" spans="4:15"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4:15"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4:15"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4:15"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4:15"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4:15"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4:15"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4:15"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2" spans="4:15"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</row>
    <row r="423" spans="4:15"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</row>
    <row r="424" spans="4:15"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4:15"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4:15"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4:15"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4:15"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4:15"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4:15"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4:15"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4:15"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4:15"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4:15"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4:15"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4:15"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4:15"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4:15"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4:15"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4:15"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1" spans="4:15"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</row>
    <row r="442" spans="4:15"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</row>
    <row r="443" spans="4:15"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4:15"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4:15"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4:15"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4:15"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4:15"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4:15"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4:15"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4:15"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4:15"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4:15"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4:15"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4:15"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4:15"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4:15"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4:15"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59" spans="4:15"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</row>
    <row r="460" spans="4:15"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</row>
    <row r="461" spans="4:15"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</row>
    <row r="462" spans="4:15"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4:15"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4:15"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4:15"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4:15"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4:15"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4:15"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69" spans="4:15"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4:15"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</row>
    <row r="471" spans="4:15"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</row>
    <row r="472" spans="4:15"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4:15"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4:15"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4:15"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4:15"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4:15"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4:15"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79" spans="4:15"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</row>
    <row r="480" spans="4:15"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</row>
    <row r="481" spans="4:15"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</row>
    <row r="482" spans="4:15"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4:15"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4:15"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4:15"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4:15"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4:15"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4:15"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89" spans="4:15"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4:15"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4:15"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4:15"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4:15"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4:15"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4:15"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4:15"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4:15"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4:15"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4:15"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0" spans="4:15"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</row>
    <row r="501" spans="4:15"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</row>
    <row r="502" spans="4:15"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</row>
    <row r="503" spans="4:15"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4:15"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4:15"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4:15"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4:15"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4:15"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4:15"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4:15"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</row>
    <row r="511" spans="4:15"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</row>
    <row r="512" spans="4:15"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</row>
    <row r="513" spans="4:15"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4:15"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</row>
    <row r="515" spans="4:15"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</row>
    <row r="516" spans="4:15"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</row>
    <row r="517" spans="4:15"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</row>
    <row r="518" spans="4:15"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</row>
    <row r="519" spans="4:15"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</row>
    <row r="520" spans="4:15"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</row>
    <row r="521" spans="4:15"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</row>
    <row r="522" spans="4:15"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</row>
    <row r="523" spans="4:15"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</row>
    <row r="524" spans="4:15"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</row>
    <row r="525" spans="4:15"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</row>
    <row r="526" spans="4:15"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</row>
    <row r="527" spans="4:15"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</row>
    <row r="528" spans="4:15"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</row>
    <row r="529" spans="4:15"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</row>
    <row r="530" spans="4:15"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</row>
    <row r="531" spans="4:15"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</row>
    <row r="532" spans="4:15"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</row>
    <row r="533" spans="4:15"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</row>
    <row r="534" spans="4:15"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</row>
    <row r="535" spans="4:15"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</row>
    <row r="536" spans="4:15"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</row>
    <row r="537" spans="4:15"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</row>
    <row r="538" spans="4:15"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</row>
    <row r="539" spans="4:15"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</row>
    <row r="540" spans="4:15"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</row>
    <row r="541" spans="4:15"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</row>
    <row r="542" spans="4:15"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</row>
    <row r="543" spans="4:15"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</row>
    <row r="544" spans="4:15"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</row>
    <row r="545" spans="4:15"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</row>
    <row r="546" spans="4:15"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</row>
    <row r="547" spans="4:15"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</row>
    <row r="548" spans="4:15"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</row>
    <row r="549" spans="4:15"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</row>
    <row r="550" spans="4:15"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</row>
    <row r="551" spans="4:15"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</row>
    <row r="552" spans="4:15"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</row>
    <row r="553" spans="4:15"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</row>
    <row r="554" spans="4:15"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</row>
    <row r="555" spans="4:15"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</row>
    <row r="556" spans="4:15"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</row>
    <row r="557" spans="4:15"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</row>
    <row r="558" spans="4:15"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</row>
    <row r="559" spans="4:15"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</row>
    <row r="560" spans="4:15"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</row>
    <row r="561" spans="4:15"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</row>
    <row r="562" spans="4:15"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</row>
    <row r="563" spans="4:15"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</row>
    <row r="564" spans="4:15"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</row>
    <row r="565" spans="4:15"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</row>
    <row r="566" spans="4:15"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</row>
    <row r="567" spans="4:15"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</row>
    <row r="568" spans="4:15"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</row>
    <row r="569" spans="4:15"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</row>
    <row r="570" spans="4:15"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</row>
    <row r="571" spans="4:15"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</row>
    <row r="572" spans="4:15"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</row>
    <row r="573" spans="4:15"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</row>
    <row r="574" spans="4:15"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</row>
    <row r="575" spans="4:15"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</row>
    <row r="576" spans="4:15"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</row>
    <row r="577" spans="4:15"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</row>
    <row r="578" spans="4:15"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</row>
    <row r="579" spans="4:15"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</row>
    <row r="580" spans="4:15"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</row>
    <row r="581" spans="4:15"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</row>
    <row r="582" spans="4:15"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</row>
    <row r="583" spans="4:15"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</row>
    <row r="584" spans="4:15"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</row>
    <row r="585" spans="4:15"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</row>
    <row r="586" spans="4:15"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</row>
    <row r="587" spans="4:15"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</row>
    <row r="588" spans="4:15"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</row>
    <row r="589" spans="4:15"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</row>
    <row r="590" spans="4:15"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</row>
    <row r="591" spans="4:15"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</row>
    <row r="592" spans="4:15"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</row>
    <row r="593" spans="4:15"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</row>
    <row r="594" spans="4:15"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</row>
    <row r="595" spans="4:15"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</row>
    <row r="596" spans="4:15"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</row>
    <row r="597" spans="4:15"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</row>
    <row r="598" spans="4:15"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</row>
    <row r="599" spans="4:15"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</row>
    <row r="600" spans="4:15"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</row>
    <row r="601" spans="4:15"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</row>
    <row r="602" spans="4:15"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</row>
    <row r="603" spans="4:15"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</row>
    <row r="604" spans="4:15"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</row>
    <row r="605" spans="4:15"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</row>
    <row r="606" spans="4:15"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</row>
    <row r="607" spans="4:15"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</row>
    <row r="608" spans="4:15"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</row>
    <row r="609" spans="4:15"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</row>
    <row r="610" spans="4:15"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</row>
    <row r="611" spans="4:15"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</row>
    <row r="612" spans="4:15"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</row>
    <row r="613" spans="4:15"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</row>
    <row r="614" spans="4:15"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</row>
    <row r="615" spans="4:15"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</row>
    <row r="616" spans="4:15"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</row>
    <row r="617" spans="4:15"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</row>
    <row r="618" spans="4:15"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</row>
    <row r="619" spans="4:15"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</row>
    <row r="620" spans="4:15"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</row>
    <row r="621" spans="4:15"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</row>
    <row r="622" spans="4:15"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</row>
    <row r="623" spans="4:15"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</row>
    <row r="624" spans="4:15"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</row>
    <row r="625" spans="4:15"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</row>
    <row r="626" spans="4:15"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</row>
    <row r="627" spans="4:15"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</row>
    <row r="628" spans="4:15"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</row>
    <row r="629" spans="4:15"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</row>
    <row r="630" spans="4:15"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</row>
    <row r="631" spans="4:15"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</row>
    <row r="632" spans="4:15"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</row>
    <row r="633" spans="4:15"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</row>
    <row r="634" spans="4:15"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</row>
    <row r="635" spans="4:15"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</row>
    <row r="636" spans="4:15"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</row>
    <row r="637" spans="4:15"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</row>
    <row r="638" spans="4:15"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</row>
    <row r="639" spans="4:15"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</row>
    <row r="640" spans="4:15"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</row>
    <row r="641" spans="4:15"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</row>
    <row r="642" spans="4:15"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</row>
    <row r="643" spans="4:15"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</row>
    <row r="644" spans="4:15"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</row>
    <row r="645" spans="4:15"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</row>
    <row r="646" spans="4:15"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</row>
    <row r="647" spans="4:15"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</row>
    <row r="648" spans="4:15"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</row>
    <row r="649" spans="4:15"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</row>
    <row r="650" spans="4:15"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</row>
    <row r="651" spans="4:15"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</row>
    <row r="652" spans="4:15"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</row>
    <row r="653" spans="4:15"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</row>
    <row r="654" spans="4:15"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</row>
    <row r="655" spans="4:15"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</row>
    <row r="656" spans="4:15"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</row>
    <row r="657" spans="4:15"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</row>
    <row r="658" spans="4:15"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</row>
    <row r="659" spans="4:15"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</row>
    <row r="660" spans="4:15"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</row>
    <row r="661" spans="4:15"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</row>
    <row r="662" spans="4:15"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</row>
    <row r="663" spans="4:15"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</row>
    <row r="664" spans="4:15"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</row>
    <row r="665" spans="4:15"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</row>
    <row r="666" spans="4:15"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</row>
    <row r="667" spans="4:15"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</row>
    <row r="668" spans="4:15"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</row>
    <row r="669" spans="4:15"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</row>
    <row r="670" spans="4:15"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</row>
    <row r="671" spans="4:15"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</row>
    <row r="672" spans="4:15"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</row>
    <row r="673" spans="4:15"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</row>
    <row r="674" spans="4:15"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</row>
    <row r="675" spans="4:15"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</row>
    <row r="676" spans="4:15"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</row>
    <row r="677" spans="4:15"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</row>
    <row r="678" spans="4:15"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</row>
    <row r="679" spans="4:15"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</row>
    <row r="680" spans="4:15"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</row>
    <row r="681" spans="4:15"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</row>
    <row r="682" spans="4:15"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</row>
    <row r="683" spans="4:15"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</row>
    <row r="684" spans="4:15"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</row>
    <row r="685" spans="4:15"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</row>
    <row r="686" spans="4:15"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</row>
    <row r="687" spans="4:15"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</row>
    <row r="688" spans="4:15"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</row>
    <row r="689" spans="4:15"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</row>
    <row r="690" spans="4:15"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</row>
    <row r="691" spans="4:15"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</row>
    <row r="692" spans="4:15"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</row>
    <row r="693" spans="4:15"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</row>
    <row r="694" spans="4:15"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</row>
    <row r="695" spans="4:15"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</row>
    <row r="696" spans="4:15"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</row>
    <row r="697" spans="4:15"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</row>
    <row r="698" spans="4:15"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</row>
    <row r="699" spans="4:15"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</row>
    <row r="700" spans="4:15"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</row>
    <row r="701" spans="4:15"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</row>
    <row r="702" spans="4:15"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</row>
    <row r="703" spans="4:15"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</row>
    <row r="704" spans="4:15"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</row>
    <row r="705" spans="4:15"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</row>
    <row r="706" spans="4:15"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</row>
    <row r="707" spans="4:15"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</row>
    <row r="708" spans="4:15"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</row>
    <row r="709" spans="4:15"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</row>
    <row r="710" spans="4:15"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</row>
    <row r="711" spans="4:15"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</row>
    <row r="712" spans="4:15"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</row>
    <row r="713" spans="4:15"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</row>
    <row r="714" spans="4:15"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</row>
    <row r="715" spans="4:15"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</row>
    <row r="716" spans="4:15"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</row>
    <row r="717" spans="4:15"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</row>
    <row r="718" spans="4:15"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</row>
    <row r="719" spans="4:15"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</row>
    <row r="720" spans="4:15"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</row>
    <row r="721" spans="4:15"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</row>
    <row r="722" spans="4:15"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</row>
    <row r="723" spans="4:15"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</row>
    <row r="724" spans="4:15"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</row>
    <row r="725" spans="4:15"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</row>
    <row r="726" spans="4:15"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</row>
    <row r="727" spans="4:15"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</row>
    <row r="728" spans="4:15"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</row>
    <row r="729" spans="4:15"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</row>
    <row r="730" spans="4:15"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</row>
    <row r="731" spans="4:15"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</row>
    <row r="732" spans="4:15"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</row>
    <row r="733" spans="4:15"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</row>
    <row r="734" spans="4:15"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</row>
    <row r="735" spans="4:15"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</row>
    <row r="736" spans="4:15"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</row>
    <row r="737" spans="4:15"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</row>
    <row r="738" spans="4:15"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</row>
    <row r="739" spans="4:15"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</row>
    <row r="740" spans="4:15"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</row>
    <row r="741" spans="4:15"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</row>
    <row r="742" spans="4:15"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</row>
    <row r="743" spans="4:15"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</row>
    <row r="744" spans="4:15"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</row>
    <row r="745" spans="4:15"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</row>
    <row r="746" spans="4:15"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</row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mergeCells count="51">
    <mergeCell ref="P13:Q13"/>
    <mergeCell ref="C26:D26"/>
    <mergeCell ref="C27:D27"/>
    <mergeCell ref="C28:D28"/>
    <mergeCell ref="C29:D29"/>
    <mergeCell ref="C18:F18"/>
    <mergeCell ref="C21:F21"/>
    <mergeCell ref="C22:F22"/>
    <mergeCell ref="C23:F23"/>
    <mergeCell ref="C19:E19"/>
    <mergeCell ref="C20:E20"/>
    <mergeCell ref="P35:Q35"/>
    <mergeCell ref="P19:Q19"/>
    <mergeCell ref="C25:E25"/>
    <mergeCell ref="T5:T6"/>
    <mergeCell ref="A1:U1"/>
    <mergeCell ref="A2:U2"/>
    <mergeCell ref="A3:U3"/>
    <mergeCell ref="G4:S4"/>
    <mergeCell ref="T4:U4"/>
    <mergeCell ref="P5:S5"/>
    <mergeCell ref="U5:U6"/>
    <mergeCell ref="P6:Q6"/>
    <mergeCell ref="A4:F4"/>
    <mergeCell ref="A5:A6"/>
    <mergeCell ref="B5:B6"/>
    <mergeCell ref="C5:F6"/>
    <mergeCell ref="C11:F11"/>
    <mergeCell ref="M5:O5"/>
    <mergeCell ref="A7:O7"/>
    <mergeCell ref="P7:Q7"/>
    <mergeCell ref="R7:U7"/>
    <mergeCell ref="P8:P11"/>
    <mergeCell ref="G5:I5"/>
    <mergeCell ref="J5:L5"/>
    <mergeCell ref="C8:F8"/>
    <mergeCell ref="C9:F9"/>
    <mergeCell ref="C10:F10"/>
    <mergeCell ref="C12:F12"/>
    <mergeCell ref="C13:F13"/>
    <mergeCell ref="C14:F14"/>
    <mergeCell ref="C16:E16"/>
    <mergeCell ref="C17:E17"/>
    <mergeCell ref="C15:E15"/>
    <mergeCell ref="A35:F35"/>
    <mergeCell ref="C24:F24"/>
    <mergeCell ref="C32:F32"/>
    <mergeCell ref="C31:E31"/>
    <mergeCell ref="C34:F34"/>
    <mergeCell ref="C33:E33"/>
    <mergeCell ref="C30:D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8"/>
  <sheetViews>
    <sheetView topLeftCell="A17" zoomScaleNormal="100" workbookViewId="0">
      <selection activeCell="A24" sqref="A24"/>
    </sheetView>
  </sheetViews>
  <sheetFormatPr defaultRowHeight="15" customHeight="1"/>
  <cols>
    <col min="1" max="1" width="34.75" style="26" customWidth="1"/>
    <col min="2" max="2" width="6.75" style="26" customWidth="1"/>
    <col min="3" max="3" width="9" style="26"/>
    <col min="4" max="4" width="6.5" style="26" customWidth="1"/>
    <col min="5" max="5" width="0.375" style="26" hidden="1" customWidth="1"/>
    <col min="6" max="6" width="5.25" style="26" hidden="1" customWidth="1"/>
    <col min="7" max="7" width="6.125" style="104" customWidth="1"/>
    <col min="8" max="8" width="6" style="26" customWidth="1"/>
    <col min="9" max="9" width="6.625" style="26" customWidth="1"/>
    <col min="10" max="10" width="7.25" style="104" customWidth="1"/>
    <col min="11" max="11" width="6.625" style="26" customWidth="1"/>
    <col min="12" max="12" width="7.125" style="26" customWidth="1"/>
    <col min="13" max="13" width="6.875" style="104" customWidth="1"/>
    <col min="14" max="15" width="6.125" style="26" customWidth="1"/>
    <col min="16" max="16" width="6.25" style="26" customWidth="1"/>
    <col min="17" max="17" width="6.125" style="26" customWidth="1"/>
    <col min="18" max="18" width="5.75" style="26" customWidth="1"/>
    <col min="19" max="19" width="6.875" style="26" customWidth="1"/>
    <col min="20" max="20" width="7.25" style="26" customWidth="1"/>
    <col min="21" max="21" width="8.25" style="26" customWidth="1"/>
    <col min="22" max="16384" width="9" style="26"/>
  </cols>
  <sheetData>
    <row r="1" spans="1:21" ht="15.75" thickTop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15.75" thickBot="1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ht="15.75" thickBot="1">
      <c r="A3" s="182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</row>
    <row r="4" spans="1:21" ht="15.75" thickBot="1">
      <c r="A4" s="191" t="s">
        <v>2</v>
      </c>
      <c r="B4" s="183"/>
      <c r="C4" s="183"/>
      <c r="D4" s="183"/>
      <c r="E4" s="183"/>
      <c r="F4" s="192"/>
      <c r="G4" s="156" t="s">
        <v>3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6"/>
      <c r="U4" s="185"/>
    </row>
    <row r="5" spans="1:21" ht="15.75" thickBot="1">
      <c r="A5" s="193" t="s">
        <v>4</v>
      </c>
      <c r="B5" s="195" t="s">
        <v>5</v>
      </c>
      <c r="C5" s="197" t="s">
        <v>6</v>
      </c>
      <c r="D5" s="157"/>
      <c r="E5" s="157"/>
      <c r="F5" s="158"/>
      <c r="G5" s="156" t="s">
        <v>63</v>
      </c>
      <c r="H5" s="157"/>
      <c r="I5" s="158"/>
      <c r="J5" s="156" t="s">
        <v>64</v>
      </c>
      <c r="K5" s="157"/>
      <c r="L5" s="158"/>
      <c r="M5" s="156" t="s">
        <v>65</v>
      </c>
      <c r="N5" s="157"/>
      <c r="O5" s="158"/>
      <c r="P5" s="156" t="s">
        <v>66</v>
      </c>
      <c r="Q5" s="186"/>
      <c r="R5" s="157"/>
      <c r="S5" s="158"/>
      <c r="T5" s="174" t="s">
        <v>7</v>
      </c>
      <c r="U5" s="187" t="s">
        <v>8</v>
      </c>
    </row>
    <row r="6" spans="1:21" ht="15.75" thickBot="1">
      <c r="A6" s="194"/>
      <c r="B6" s="196"/>
      <c r="C6" s="198"/>
      <c r="D6" s="150"/>
      <c r="E6" s="150"/>
      <c r="F6" s="199"/>
      <c r="G6" s="27" t="s">
        <v>9</v>
      </c>
      <c r="H6" s="28" t="s">
        <v>10</v>
      </c>
      <c r="I6" s="29" t="s">
        <v>11</v>
      </c>
      <c r="J6" s="27" t="s">
        <v>9</v>
      </c>
      <c r="K6" s="28" t="s">
        <v>10</v>
      </c>
      <c r="L6" s="29" t="s">
        <v>11</v>
      </c>
      <c r="M6" s="27" t="s">
        <v>9</v>
      </c>
      <c r="N6" s="28" t="s">
        <v>10</v>
      </c>
      <c r="O6" s="29" t="s">
        <v>11</v>
      </c>
      <c r="P6" s="189" t="s">
        <v>9</v>
      </c>
      <c r="Q6" s="190"/>
      <c r="R6" s="28" t="s">
        <v>10</v>
      </c>
      <c r="S6" s="30" t="s">
        <v>11</v>
      </c>
      <c r="T6" s="175"/>
      <c r="U6" s="188"/>
    </row>
    <row r="7" spans="1:21" ht="47.25" customHeight="1" thickTop="1" thickBot="1">
      <c r="A7" s="159" t="s">
        <v>12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215" t="s">
        <v>24</v>
      </c>
      <c r="Q7" s="215"/>
      <c r="R7" s="162"/>
      <c r="S7" s="162"/>
      <c r="T7" s="162"/>
      <c r="U7" s="163"/>
    </row>
    <row r="8" spans="1:21" ht="21.75" customHeight="1" thickBot="1">
      <c r="A8" s="1" t="s">
        <v>13</v>
      </c>
      <c r="B8" s="31"/>
      <c r="C8" s="167"/>
      <c r="D8" s="168"/>
      <c r="E8" s="168"/>
      <c r="F8" s="169"/>
      <c r="G8" s="32">
        <v>10</v>
      </c>
      <c r="H8" s="33">
        <v>30</v>
      </c>
      <c r="I8" s="34">
        <v>220</v>
      </c>
      <c r="J8" s="32">
        <v>10</v>
      </c>
      <c r="K8" s="33">
        <v>30</v>
      </c>
      <c r="L8" s="33">
        <v>220</v>
      </c>
      <c r="M8" s="32">
        <v>14</v>
      </c>
      <c r="N8" s="33">
        <v>45</v>
      </c>
      <c r="O8" s="35">
        <v>305</v>
      </c>
      <c r="P8" s="164">
        <f>SUM(Q8,Q9,Q10,Q11)</f>
        <v>26</v>
      </c>
      <c r="Q8" s="36">
        <v>15</v>
      </c>
      <c r="R8" s="37">
        <v>45</v>
      </c>
      <c r="S8" s="38">
        <v>330</v>
      </c>
      <c r="T8" s="39">
        <f t="shared" ref="T8:T15" si="0">SUM(H8,I8,K8,L8,N8,O8,R8,S8)</f>
        <v>1225</v>
      </c>
      <c r="U8" s="39">
        <f>SUM(G8,J8,M8,Q8,)</f>
        <v>49</v>
      </c>
    </row>
    <row r="9" spans="1:21" ht="15.75" thickBot="1">
      <c r="A9" s="2" t="s">
        <v>18</v>
      </c>
      <c r="B9" s="40"/>
      <c r="C9" s="153"/>
      <c r="D9" s="143"/>
      <c r="E9" s="143"/>
      <c r="F9" s="154"/>
      <c r="G9" s="41">
        <v>4</v>
      </c>
      <c r="H9" s="33">
        <v>30</v>
      </c>
      <c r="I9" s="42">
        <v>70</v>
      </c>
      <c r="J9" s="41">
        <v>4</v>
      </c>
      <c r="K9" s="43">
        <v>30</v>
      </c>
      <c r="L9" s="43">
        <v>70</v>
      </c>
      <c r="M9" s="41">
        <v>4</v>
      </c>
      <c r="N9" s="43">
        <v>30</v>
      </c>
      <c r="O9" s="44">
        <v>70</v>
      </c>
      <c r="P9" s="165"/>
      <c r="Q9" s="45">
        <v>4</v>
      </c>
      <c r="R9" s="46">
        <v>30</v>
      </c>
      <c r="S9" s="47">
        <v>70</v>
      </c>
      <c r="T9" s="39">
        <f t="shared" si="0"/>
        <v>400</v>
      </c>
      <c r="U9" s="39">
        <f t="shared" ref="U9:U11" si="1">SUM(G9,J9,M9,Q9,)</f>
        <v>16</v>
      </c>
    </row>
    <row r="10" spans="1:21" ht="15.75" thickBot="1">
      <c r="A10" s="3" t="s">
        <v>22</v>
      </c>
      <c r="B10" s="105"/>
      <c r="C10" s="153"/>
      <c r="D10" s="143"/>
      <c r="E10" s="143"/>
      <c r="F10" s="154"/>
      <c r="G10" s="41">
        <v>4</v>
      </c>
      <c r="H10" s="33">
        <v>30</v>
      </c>
      <c r="I10" s="42">
        <v>70</v>
      </c>
      <c r="J10" s="41">
        <v>4</v>
      </c>
      <c r="K10" s="43">
        <v>30</v>
      </c>
      <c r="L10" s="43">
        <v>70</v>
      </c>
      <c r="M10" s="41">
        <v>4</v>
      </c>
      <c r="N10" s="43">
        <v>30</v>
      </c>
      <c r="O10" s="44">
        <v>70</v>
      </c>
      <c r="P10" s="165"/>
      <c r="Q10" s="45">
        <v>4</v>
      </c>
      <c r="R10" s="46">
        <v>30</v>
      </c>
      <c r="S10" s="47">
        <v>70</v>
      </c>
      <c r="T10" s="39">
        <f t="shared" si="0"/>
        <v>400</v>
      </c>
      <c r="U10" s="39">
        <f t="shared" si="1"/>
        <v>16</v>
      </c>
    </row>
    <row r="11" spans="1:21" ht="19.5" customHeight="1" thickBot="1">
      <c r="A11" s="4" t="s">
        <v>25</v>
      </c>
      <c r="B11" s="40"/>
      <c r="C11" s="153"/>
      <c r="D11" s="143"/>
      <c r="E11" s="143"/>
      <c r="F11" s="154"/>
      <c r="G11" s="41"/>
      <c r="H11" s="33"/>
      <c r="I11" s="42"/>
      <c r="J11" s="41"/>
      <c r="K11" s="43"/>
      <c r="L11" s="43"/>
      <c r="M11" s="41"/>
      <c r="N11" s="43"/>
      <c r="O11" s="44"/>
      <c r="P11" s="166"/>
      <c r="Q11" s="49">
        <v>3</v>
      </c>
      <c r="R11" s="46">
        <v>0</v>
      </c>
      <c r="S11" s="47">
        <v>75</v>
      </c>
      <c r="T11" s="39">
        <f t="shared" si="0"/>
        <v>75</v>
      </c>
      <c r="U11" s="39">
        <f t="shared" si="1"/>
        <v>3</v>
      </c>
    </row>
    <row r="12" spans="1:21" ht="15.75" thickBot="1">
      <c r="A12" s="5" t="s">
        <v>23</v>
      </c>
      <c r="B12" s="105"/>
      <c r="C12" s="153"/>
      <c r="D12" s="143"/>
      <c r="E12" s="143"/>
      <c r="F12" s="154"/>
      <c r="G12" s="41"/>
      <c r="H12" s="33"/>
      <c r="I12" s="42"/>
      <c r="J12" s="41"/>
      <c r="K12" s="43"/>
      <c r="L12" s="43"/>
      <c r="M12" s="41">
        <v>2</v>
      </c>
      <c r="N12" s="43">
        <v>30</v>
      </c>
      <c r="O12" s="42">
        <v>20</v>
      </c>
      <c r="P12" s="51"/>
      <c r="Q12" s="37"/>
      <c r="R12" s="43"/>
      <c r="S12" s="47"/>
      <c r="T12" s="39">
        <f t="shared" si="0"/>
        <v>50</v>
      </c>
      <c r="U12" s="48">
        <f t="shared" ref="U12:U18" si="2">SUM(G12,J12,M12,P12)</f>
        <v>2</v>
      </c>
    </row>
    <row r="13" spans="1:21" ht="15.75" thickBot="1">
      <c r="A13" s="20" t="s">
        <v>27</v>
      </c>
      <c r="B13" s="106"/>
      <c r="C13" s="153"/>
      <c r="D13" s="143"/>
      <c r="E13" s="143"/>
      <c r="F13" s="154"/>
      <c r="G13" s="218">
        <v>4</v>
      </c>
      <c r="H13" s="33">
        <v>66</v>
      </c>
      <c r="I13" s="42">
        <v>34</v>
      </c>
      <c r="J13" s="218">
        <v>4</v>
      </c>
      <c r="K13" s="43">
        <v>66</v>
      </c>
      <c r="L13" s="43">
        <v>34</v>
      </c>
      <c r="M13" s="218">
        <v>4</v>
      </c>
      <c r="N13" s="43">
        <v>66</v>
      </c>
      <c r="O13" s="42">
        <v>34</v>
      </c>
      <c r="P13" s="218">
        <v>4</v>
      </c>
      <c r="Q13" s="46"/>
      <c r="R13" s="43">
        <v>66</v>
      </c>
      <c r="S13" s="47">
        <v>34</v>
      </c>
      <c r="T13" s="39">
        <f t="shared" si="0"/>
        <v>400</v>
      </c>
      <c r="U13" s="57">
        <f t="shared" si="2"/>
        <v>16</v>
      </c>
    </row>
    <row r="14" spans="1:21" ht="15.75" thickBot="1">
      <c r="A14" s="20" t="s">
        <v>29</v>
      </c>
      <c r="B14" s="106"/>
      <c r="C14" s="153"/>
      <c r="D14" s="143"/>
      <c r="E14" s="143"/>
      <c r="F14" s="154"/>
      <c r="G14" s="219"/>
      <c r="H14" s="33">
        <v>91</v>
      </c>
      <c r="I14" s="42">
        <v>9</v>
      </c>
      <c r="J14" s="219"/>
      <c r="K14" s="43">
        <v>91</v>
      </c>
      <c r="L14" s="43">
        <v>9</v>
      </c>
      <c r="M14" s="219"/>
      <c r="N14" s="43">
        <v>91</v>
      </c>
      <c r="O14" s="42">
        <v>9</v>
      </c>
      <c r="P14" s="219"/>
      <c r="Q14" s="46"/>
      <c r="R14" s="43">
        <v>91</v>
      </c>
      <c r="S14" s="47">
        <v>9</v>
      </c>
      <c r="T14" s="39">
        <f t="shared" si="0"/>
        <v>400</v>
      </c>
      <c r="U14" s="57">
        <f t="shared" si="2"/>
        <v>0</v>
      </c>
    </row>
    <row r="15" spans="1:21" ht="15.75" thickBot="1">
      <c r="A15" s="21" t="s">
        <v>51</v>
      </c>
      <c r="B15" s="106"/>
      <c r="C15" s="153"/>
      <c r="D15" s="155"/>
      <c r="E15" s="155"/>
      <c r="F15" s="59"/>
      <c r="G15" s="41">
        <v>1</v>
      </c>
      <c r="H15" s="33">
        <v>7</v>
      </c>
      <c r="I15" s="42">
        <v>18</v>
      </c>
      <c r="J15" s="41">
        <v>1</v>
      </c>
      <c r="K15" s="43">
        <v>7</v>
      </c>
      <c r="L15" s="43">
        <v>18</v>
      </c>
      <c r="M15" s="41">
        <v>1</v>
      </c>
      <c r="N15" s="43">
        <v>7</v>
      </c>
      <c r="O15" s="42">
        <v>18</v>
      </c>
      <c r="P15" s="41">
        <v>1</v>
      </c>
      <c r="Q15" s="46"/>
      <c r="R15" s="43">
        <v>7</v>
      </c>
      <c r="S15" s="47">
        <v>18</v>
      </c>
      <c r="T15" s="39">
        <f t="shared" si="0"/>
        <v>100</v>
      </c>
      <c r="U15" s="57">
        <f t="shared" si="2"/>
        <v>4</v>
      </c>
    </row>
    <row r="16" spans="1:21" ht="15.75" thickBot="1">
      <c r="A16" s="20"/>
      <c r="B16" s="106"/>
      <c r="C16" s="153"/>
      <c r="D16" s="155"/>
      <c r="E16" s="155"/>
      <c r="F16" s="59"/>
      <c r="G16" s="41"/>
      <c r="H16" s="33"/>
      <c r="I16" s="42"/>
      <c r="J16" s="41"/>
      <c r="K16" s="43"/>
      <c r="L16" s="43"/>
      <c r="M16" s="41"/>
      <c r="N16" s="43"/>
      <c r="O16" s="42"/>
      <c r="P16" s="56"/>
      <c r="Q16" s="46"/>
      <c r="R16" s="43"/>
      <c r="S16" s="47"/>
      <c r="T16" s="39">
        <f t="shared" ref="T16:T18" si="3">SUM(H16,I16,K16,N16,O16,R16,S16)</f>
        <v>0</v>
      </c>
      <c r="U16" s="57">
        <f t="shared" si="2"/>
        <v>0</v>
      </c>
    </row>
    <row r="17" spans="1:24" ht="15.75" thickBot="1">
      <c r="A17" s="20"/>
      <c r="B17" s="106"/>
      <c r="C17" s="153"/>
      <c r="D17" s="155"/>
      <c r="E17" s="155"/>
      <c r="F17" s="59"/>
      <c r="G17" s="41"/>
      <c r="H17" s="33"/>
      <c r="I17" s="42"/>
      <c r="J17" s="41"/>
      <c r="K17" s="43"/>
      <c r="L17" s="43"/>
      <c r="M17" s="41"/>
      <c r="N17" s="43"/>
      <c r="O17" s="42"/>
      <c r="P17" s="56"/>
      <c r="Q17" s="46"/>
      <c r="R17" s="43"/>
      <c r="S17" s="47"/>
      <c r="T17" s="39">
        <f t="shared" si="3"/>
        <v>0</v>
      </c>
      <c r="U17" s="57">
        <f t="shared" si="2"/>
        <v>0</v>
      </c>
    </row>
    <row r="18" spans="1:24" ht="15.75" thickBot="1">
      <c r="A18" s="20"/>
      <c r="B18" s="106"/>
      <c r="C18" s="202"/>
      <c r="D18" s="146"/>
      <c r="E18" s="146"/>
      <c r="F18" s="203"/>
      <c r="G18" s="41"/>
      <c r="H18" s="33"/>
      <c r="I18" s="64"/>
      <c r="J18" s="50"/>
      <c r="K18" s="43"/>
      <c r="L18" s="43"/>
      <c r="M18" s="50"/>
      <c r="N18" s="43"/>
      <c r="O18" s="42"/>
      <c r="P18" s="56"/>
      <c r="Q18" s="46"/>
      <c r="R18" s="43"/>
      <c r="S18" s="47"/>
      <c r="T18" s="39">
        <f t="shared" si="3"/>
        <v>0</v>
      </c>
      <c r="U18" s="57">
        <f t="shared" si="2"/>
        <v>0</v>
      </c>
    </row>
    <row r="19" spans="1:24" ht="20.25" thickBot="1">
      <c r="A19" s="108"/>
      <c r="B19" s="66"/>
      <c r="C19" s="206"/>
      <c r="D19" s="207"/>
      <c r="E19" s="208"/>
      <c r="F19" s="66"/>
      <c r="G19" s="67">
        <f>SUM(G8,G9,G10,G11,G12,G13,G14,G15,G18)</f>
        <v>23</v>
      </c>
      <c r="H19" s="68">
        <f>SUM(H8,H9,H10,H11,H12,H13,H14,H15,H16,H17,H18)</f>
        <v>254</v>
      </c>
      <c r="I19" s="68">
        <f>SUM(I8,I9,I10,I11,I12,I13,I14,I15,I16,I17,I18)</f>
        <v>421</v>
      </c>
      <c r="J19" s="67">
        <f>SUM(J8,J9,J10,J11,J12,J13,J14,J15,J18)</f>
        <v>23</v>
      </c>
      <c r="K19" s="68">
        <f>SUM(K8,K9,K10,K11,K12,K13,K14,K15,K16,K17,K18)</f>
        <v>254</v>
      </c>
      <c r="L19" s="68">
        <f>SUM(L8,L9,L10,L11,L12,L13,L14,L15,L16,L17,L18)</f>
        <v>421</v>
      </c>
      <c r="M19" s="67">
        <f>SUM(M8,M9,M10,M11,M12,M13,M14,M15,M18)</f>
        <v>29</v>
      </c>
      <c r="N19" s="68">
        <f>SUM(N8,N9,N10,N11,N12,N13,N14,N15,N16,N17,N18)</f>
        <v>299</v>
      </c>
      <c r="O19" s="68">
        <f>SUM(O8,O9,O10,O11,O12,O13,O14,O15,O16,O17,O18)</f>
        <v>526</v>
      </c>
      <c r="P19" s="172">
        <f>SUM(P8,P9,P10,P11,P12,P13,P14,P15,P18)</f>
        <v>31</v>
      </c>
      <c r="Q19" s="173"/>
      <c r="R19" s="68">
        <f>SUM(R8,R9,R10,R11,R12,R13,R14,R15,R16,R17,R18)</f>
        <v>269</v>
      </c>
      <c r="S19" s="68">
        <f>SUM(S8,S9,S10,S11,S12,S13,S14,S15,S16,S17,S18)</f>
        <v>606</v>
      </c>
      <c r="T19" s="69">
        <f>SUM(T8,T9,T10,T11,T12,T13,T14,T15,T16,T17,T18)</f>
        <v>3050</v>
      </c>
      <c r="U19" s="69">
        <f>SUM(U8,U9,U10,U11,U12,U13,U14,U15,U16,U17,U18)</f>
        <v>106</v>
      </c>
      <c r="W19" s="209" t="s">
        <v>46</v>
      </c>
      <c r="X19" s="209"/>
    </row>
    <row r="20" spans="1:24" ht="15.75" thickBot="1">
      <c r="A20" s="70" t="s">
        <v>14</v>
      </c>
      <c r="B20" s="71"/>
      <c r="C20" s="206"/>
      <c r="D20" s="207"/>
      <c r="E20" s="208"/>
      <c r="F20" s="72"/>
      <c r="G20" s="67">
        <v>7</v>
      </c>
      <c r="H20" s="73">
        <v>60</v>
      </c>
      <c r="I20" s="73"/>
      <c r="J20" s="74">
        <v>7</v>
      </c>
      <c r="K20" s="73">
        <v>60</v>
      </c>
      <c r="L20" s="75"/>
      <c r="M20" s="123">
        <v>0</v>
      </c>
      <c r="N20" s="75"/>
      <c r="O20" s="73"/>
      <c r="P20" s="115"/>
      <c r="Q20" s="115"/>
      <c r="R20" s="76"/>
      <c r="S20" s="77"/>
      <c r="T20" s="78"/>
      <c r="U20" s="79">
        <f t="shared" ref="U20:U36" si="4">SUM(G20,J20,M20,P20)</f>
        <v>14</v>
      </c>
    </row>
    <row r="21" spans="1:24" ht="15.75" thickBot="1">
      <c r="A21" s="22" t="s">
        <v>50</v>
      </c>
      <c r="B21" s="80"/>
      <c r="C21" s="204"/>
      <c r="D21" s="168"/>
      <c r="E21" s="168"/>
      <c r="F21" s="205"/>
      <c r="G21" s="6"/>
      <c r="H21" s="7"/>
      <c r="I21" s="7"/>
      <c r="J21" s="81"/>
      <c r="K21" s="80"/>
      <c r="L21" s="80"/>
      <c r="M21" s="81"/>
      <c r="N21" s="80"/>
      <c r="O21" s="80"/>
      <c r="P21" s="80"/>
      <c r="Q21" s="80"/>
      <c r="R21" s="80"/>
      <c r="S21" s="80"/>
      <c r="T21" s="82"/>
      <c r="U21" s="83">
        <f t="shared" si="4"/>
        <v>0</v>
      </c>
      <c r="W21" s="26" t="s">
        <v>42</v>
      </c>
    </row>
    <row r="22" spans="1:24" ht="15.75" thickBot="1">
      <c r="A22" s="15" t="s">
        <v>49</v>
      </c>
      <c r="B22" s="86"/>
      <c r="C22" s="142"/>
      <c r="D22" s="143"/>
      <c r="E22" s="143"/>
      <c r="F22" s="144"/>
      <c r="G22" s="8"/>
      <c r="H22" s="9"/>
      <c r="I22" s="9"/>
      <c r="J22" s="85"/>
      <c r="K22" s="86"/>
      <c r="L22" s="86"/>
      <c r="M22" s="85"/>
      <c r="N22" s="86"/>
      <c r="O22" s="86"/>
      <c r="P22" s="86"/>
      <c r="Q22" s="86"/>
      <c r="R22" s="86"/>
      <c r="S22" s="86"/>
      <c r="T22" s="87"/>
      <c r="U22" s="83">
        <f t="shared" si="4"/>
        <v>0</v>
      </c>
      <c r="W22" s="26" t="s">
        <v>43</v>
      </c>
    </row>
    <row r="23" spans="1:24" ht="18" customHeight="1" thickBot="1">
      <c r="A23" s="15" t="s">
        <v>16</v>
      </c>
      <c r="B23" s="84"/>
      <c r="C23" s="142"/>
      <c r="D23" s="143"/>
      <c r="E23" s="143"/>
      <c r="F23" s="144"/>
      <c r="G23" s="8"/>
      <c r="H23" s="9"/>
      <c r="I23" s="9"/>
      <c r="J23" s="85"/>
      <c r="K23" s="86"/>
      <c r="L23" s="86"/>
      <c r="M23" s="85"/>
      <c r="N23" s="86"/>
      <c r="O23" s="86"/>
      <c r="P23" s="86"/>
      <c r="Q23" s="86"/>
      <c r="R23" s="86"/>
      <c r="S23" s="86"/>
      <c r="T23" s="87"/>
      <c r="U23" s="83">
        <f t="shared" si="4"/>
        <v>0</v>
      </c>
      <c r="W23" s="26" t="s">
        <v>44</v>
      </c>
    </row>
    <row r="24" spans="1:24" ht="18.75" customHeight="1" thickBot="1">
      <c r="A24" s="15" t="s">
        <v>56</v>
      </c>
      <c r="B24" s="84"/>
      <c r="C24" s="142"/>
      <c r="D24" s="143"/>
      <c r="E24" s="143"/>
      <c r="F24" s="144"/>
      <c r="G24" s="8"/>
      <c r="H24" s="9"/>
      <c r="I24" s="9"/>
      <c r="J24" s="85"/>
      <c r="K24" s="86"/>
      <c r="L24" s="86"/>
      <c r="M24" s="85"/>
      <c r="N24" s="86"/>
      <c r="O24" s="86"/>
      <c r="P24" s="86"/>
      <c r="Q24" s="86"/>
      <c r="R24" s="86"/>
      <c r="S24" s="86"/>
      <c r="T24" s="87"/>
      <c r="U24" s="83">
        <f t="shared" si="4"/>
        <v>0</v>
      </c>
      <c r="W24" s="26" t="s">
        <v>45</v>
      </c>
    </row>
    <row r="25" spans="1:24" ht="17.25" customHeight="1" thickBot="1">
      <c r="A25" s="18" t="s">
        <v>57</v>
      </c>
      <c r="B25" s="84"/>
      <c r="C25" s="142"/>
      <c r="D25" s="143"/>
      <c r="E25" s="143"/>
      <c r="F25" s="144"/>
      <c r="G25" s="8"/>
      <c r="H25" s="9"/>
      <c r="I25" s="9"/>
      <c r="J25" s="85"/>
      <c r="K25" s="86"/>
      <c r="L25" s="86"/>
      <c r="M25" s="85"/>
      <c r="N25" s="86"/>
      <c r="O25" s="86"/>
      <c r="P25" s="86"/>
      <c r="Q25" s="86"/>
      <c r="R25" s="86"/>
      <c r="S25" s="86"/>
      <c r="T25" s="87"/>
      <c r="U25" s="83">
        <f t="shared" si="4"/>
        <v>0</v>
      </c>
    </row>
    <row r="26" spans="1:24" ht="15" customHeight="1" thickBot="1">
      <c r="A26" s="19" t="s">
        <v>55</v>
      </c>
      <c r="B26" s="84"/>
      <c r="C26" s="142"/>
      <c r="D26" s="143"/>
      <c r="E26" s="143"/>
      <c r="F26" s="144"/>
      <c r="G26" s="8"/>
      <c r="H26" s="9"/>
      <c r="I26" s="9"/>
      <c r="J26" s="85"/>
      <c r="K26" s="86"/>
      <c r="L26" s="86"/>
      <c r="M26" s="85"/>
      <c r="N26" s="86"/>
      <c r="O26" s="86"/>
      <c r="P26" s="86"/>
      <c r="Q26" s="86"/>
      <c r="R26" s="86"/>
      <c r="S26" s="86"/>
      <c r="T26" s="87"/>
      <c r="U26" s="83">
        <f t="shared" si="4"/>
        <v>0</v>
      </c>
    </row>
    <row r="27" spans="1:24" ht="15.75" thickBot="1">
      <c r="A27" s="15" t="s">
        <v>58</v>
      </c>
      <c r="B27" s="84"/>
      <c r="C27" s="142"/>
      <c r="D27" s="143"/>
      <c r="E27" s="143"/>
      <c r="F27" s="144"/>
      <c r="G27" s="8"/>
      <c r="H27" s="9"/>
      <c r="I27" s="9"/>
      <c r="J27" s="85"/>
      <c r="K27" s="86"/>
      <c r="L27" s="86"/>
      <c r="M27" s="85"/>
      <c r="N27" s="86"/>
      <c r="O27" s="86"/>
      <c r="P27" s="86"/>
      <c r="Q27" s="86"/>
      <c r="R27" s="86"/>
      <c r="S27" s="86"/>
      <c r="T27" s="87"/>
      <c r="U27" s="83">
        <f t="shared" si="4"/>
        <v>0</v>
      </c>
    </row>
    <row r="28" spans="1:24" ht="15.75" thickBot="1">
      <c r="A28" s="15" t="s">
        <v>31</v>
      </c>
      <c r="B28" s="88"/>
      <c r="C28" s="142"/>
      <c r="D28" s="148"/>
      <c r="E28" s="148"/>
      <c r="F28" s="89"/>
      <c r="G28" s="8"/>
      <c r="H28" s="9"/>
      <c r="I28" s="9"/>
      <c r="J28" s="85"/>
      <c r="K28" s="86"/>
      <c r="L28" s="86"/>
      <c r="M28" s="85"/>
      <c r="N28" s="86"/>
      <c r="O28" s="86"/>
      <c r="P28" s="86"/>
      <c r="Q28" s="86"/>
      <c r="R28" s="86"/>
      <c r="S28" s="86"/>
      <c r="T28" s="87"/>
      <c r="U28" s="83">
        <f t="shared" si="4"/>
        <v>0</v>
      </c>
    </row>
    <row r="29" spans="1:24" ht="15.75" thickBot="1">
      <c r="A29" s="16" t="s">
        <v>32</v>
      </c>
      <c r="B29" s="90"/>
      <c r="C29" s="142"/>
      <c r="D29" s="148"/>
      <c r="E29" s="91"/>
      <c r="F29" s="89"/>
      <c r="G29" s="8"/>
      <c r="H29" s="9"/>
      <c r="I29" s="9"/>
      <c r="J29" s="85"/>
      <c r="K29" s="86"/>
      <c r="L29" s="86"/>
      <c r="M29" s="85"/>
      <c r="N29" s="86"/>
      <c r="O29" s="86"/>
      <c r="P29" s="86"/>
      <c r="Q29" s="86"/>
      <c r="R29" s="86"/>
      <c r="S29" s="86"/>
      <c r="T29" s="87"/>
      <c r="U29" s="83">
        <f t="shared" si="4"/>
        <v>0</v>
      </c>
    </row>
    <row r="30" spans="1:24" ht="15.75" thickBot="1">
      <c r="A30" s="25" t="s">
        <v>52</v>
      </c>
      <c r="B30" s="88"/>
      <c r="C30" s="142"/>
      <c r="D30" s="148"/>
      <c r="E30" s="91"/>
      <c r="F30" s="89"/>
      <c r="G30" s="8"/>
      <c r="H30" s="9"/>
      <c r="I30" s="9"/>
      <c r="J30" s="85"/>
      <c r="K30" s="86"/>
      <c r="L30" s="86"/>
      <c r="M30" s="85"/>
      <c r="N30" s="86"/>
      <c r="O30" s="86"/>
      <c r="P30" s="86"/>
      <c r="Q30" s="86"/>
      <c r="R30" s="86"/>
      <c r="S30" s="86"/>
      <c r="T30" s="87"/>
      <c r="U30" s="83">
        <f t="shared" si="4"/>
        <v>0</v>
      </c>
    </row>
    <row r="31" spans="1:24" ht="15.75" thickBot="1">
      <c r="A31" s="15" t="s">
        <v>61</v>
      </c>
      <c r="B31" s="88"/>
      <c r="C31" s="142"/>
      <c r="D31" s="148"/>
      <c r="E31" s="91"/>
      <c r="F31" s="89"/>
      <c r="G31" s="8"/>
      <c r="H31" s="9"/>
      <c r="I31" s="9"/>
      <c r="J31" s="85"/>
      <c r="K31" s="86"/>
      <c r="L31" s="86"/>
      <c r="M31" s="85"/>
      <c r="N31" s="86"/>
      <c r="O31" s="86"/>
      <c r="P31" s="86"/>
      <c r="Q31" s="86"/>
      <c r="R31" s="86"/>
      <c r="S31" s="86"/>
      <c r="T31" s="87"/>
      <c r="U31" s="83">
        <f t="shared" si="4"/>
        <v>0</v>
      </c>
    </row>
    <row r="32" spans="1:24" ht="18.75" customHeight="1" thickBot="1">
      <c r="A32" s="23" t="s">
        <v>53</v>
      </c>
      <c r="B32" s="88"/>
      <c r="C32" s="142"/>
      <c r="D32" s="148"/>
      <c r="E32" s="91"/>
      <c r="F32" s="89"/>
      <c r="G32" s="8"/>
      <c r="H32" s="9"/>
      <c r="I32" s="9"/>
      <c r="J32" s="85"/>
      <c r="K32" s="86"/>
      <c r="L32" s="86"/>
      <c r="M32" s="85"/>
      <c r="N32" s="86"/>
      <c r="O32" s="86"/>
      <c r="P32" s="86"/>
      <c r="Q32" s="86"/>
      <c r="R32" s="86"/>
      <c r="S32" s="86"/>
      <c r="T32" s="87"/>
      <c r="U32" s="83">
        <f t="shared" si="4"/>
        <v>0</v>
      </c>
    </row>
    <row r="33" spans="1:21" ht="26.25" thickBot="1">
      <c r="A33" s="22" t="s">
        <v>59</v>
      </c>
      <c r="B33" s="88"/>
      <c r="C33" s="142"/>
      <c r="D33" s="148"/>
      <c r="E33" s="148"/>
      <c r="F33" s="89"/>
      <c r="G33" s="8"/>
      <c r="H33" s="9"/>
      <c r="I33" s="9"/>
      <c r="J33" s="85"/>
      <c r="K33" s="86"/>
      <c r="L33" s="86"/>
      <c r="M33" s="85"/>
      <c r="N33" s="86"/>
      <c r="O33" s="86"/>
      <c r="P33" s="86"/>
      <c r="Q33" s="86"/>
      <c r="R33" s="86"/>
      <c r="S33" s="86"/>
      <c r="T33" s="87"/>
      <c r="U33" s="83">
        <f t="shared" si="4"/>
        <v>0</v>
      </c>
    </row>
    <row r="34" spans="1:21" ht="15.75" thickBot="1">
      <c r="A34" s="17"/>
      <c r="B34" s="90"/>
      <c r="C34" s="145"/>
      <c r="D34" s="146"/>
      <c r="E34" s="146"/>
      <c r="F34" s="147"/>
      <c r="G34" s="8"/>
      <c r="H34" s="9"/>
      <c r="I34" s="9"/>
      <c r="J34" s="85"/>
      <c r="K34" s="86"/>
      <c r="L34" s="86"/>
      <c r="M34" s="85"/>
      <c r="N34" s="86"/>
      <c r="O34" s="86"/>
      <c r="P34" s="86"/>
      <c r="Q34" s="86"/>
      <c r="R34" s="86"/>
      <c r="S34" s="86"/>
      <c r="T34" s="87"/>
      <c r="U34" s="83">
        <f t="shared" si="4"/>
        <v>0</v>
      </c>
    </row>
    <row r="35" spans="1:21" ht="16.5" thickBot="1">
      <c r="A35" s="127"/>
      <c r="B35" s="93"/>
      <c r="C35" s="214"/>
      <c r="D35" s="214"/>
      <c r="E35" s="214"/>
      <c r="F35" s="93"/>
      <c r="G35" s="10"/>
      <c r="H35" s="11"/>
      <c r="I35" s="11"/>
      <c r="J35" s="96"/>
      <c r="K35" s="92"/>
      <c r="L35" s="86"/>
      <c r="M35" s="96"/>
      <c r="N35" s="92"/>
      <c r="O35" s="92"/>
      <c r="P35" s="92"/>
      <c r="Q35" s="92"/>
      <c r="R35" s="92"/>
      <c r="S35" s="92"/>
      <c r="T35" s="97"/>
      <c r="U35" s="83">
        <f t="shared" si="4"/>
        <v>0</v>
      </c>
    </row>
    <row r="36" spans="1:21" ht="15.75" thickBot="1">
      <c r="A36" s="124"/>
      <c r="B36" s="98"/>
      <c r="C36" s="210"/>
      <c r="D36" s="151"/>
      <c r="E36" s="151"/>
      <c r="F36" s="151"/>
      <c r="G36" s="54"/>
      <c r="H36" s="99"/>
      <c r="I36" s="99"/>
      <c r="J36" s="54"/>
      <c r="K36" s="99"/>
      <c r="L36" s="99"/>
      <c r="M36" s="54"/>
      <c r="N36" s="99"/>
      <c r="O36" s="99"/>
      <c r="P36" s="99"/>
      <c r="Q36" s="99"/>
      <c r="R36" s="99"/>
      <c r="S36" s="99"/>
      <c r="T36" s="100">
        <f>SUM(G36,J36,M36,P36)*15</f>
        <v>0</v>
      </c>
      <c r="U36" s="83">
        <f t="shared" si="4"/>
        <v>0</v>
      </c>
    </row>
    <row r="37" spans="1:21" ht="16.5" thickTop="1" thickBot="1">
      <c r="A37" s="211" t="s">
        <v>15</v>
      </c>
      <c r="B37" s="212"/>
      <c r="C37" s="212"/>
      <c r="D37" s="212"/>
      <c r="E37" s="212"/>
      <c r="F37" s="213"/>
      <c r="G37" s="128">
        <f>SUM(G19,G20)</f>
        <v>30</v>
      </c>
      <c r="H37" s="129">
        <f>SUM(H19,H20)</f>
        <v>314</v>
      </c>
      <c r="I37" s="129">
        <f>SUM(I19,I20)</f>
        <v>421</v>
      </c>
      <c r="J37" s="128">
        <f>SUM(J19,J20,)</f>
        <v>30</v>
      </c>
      <c r="K37" s="129">
        <f>SUM(K19,K20)</f>
        <v>314</v>
      </c>
      <c r="L37" s="129">
        <f>SUM(L19,L20)</f>
        <v>421</v>
      </c>
      <c r="M37" s="128">
        <f>SUM(M19,M20)</f>
        <v>29</v>
      </c>
      <c r="N37" s="129">
        <f>SUM(N19,N20)</f>
        <v>299</v>
      </c>
      <c r="O37" s="129">
        <f>SUM(O19,O20)</f>
        <v>526</v>
      </c>
      <c r="P37" s="216">
        <f>SUM(P8,P9,P10,P11,P12,P13,P14,P15,P18,P20,)</f>
        <v>31</v>
      </c>
      <c r="Q37" s="217"/>
      <c r="R37" s="130">
        <f>SUM(R19,R20)</f>
        <v>269</v>
      </c>
      <c r="S37" s="102">
        <f>SUM(S19,S20)</f>
        <v>606</v>
      </c>
      <c r="T37" s="102">
        <f>SUM(T19,T20)</f>
        <v>3050</v>
      </c>
      <c r="U37" s="101">
        <f>SUM(U19,U20)</f>
        <v>120</v>
      </c>
    </row>
    <row r="38" spans="1:21"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5"/>
      <c r="Q38" s="125"/>
      <c r="R38" s="125"/>
    </row>
    <row r="39" spans="1:21"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5"/>
      <c r="Q39" s="125"/>
      <c r="R39" s="125"/>
    </row>
    <row r="40" spans="1:21"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5"/>
      <c r="Q40" s="125"/>
      <c r="R40" s="125"/>
    </row>
    <row r="41" spans="1:21"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5"/>
      <c r="Q41" s="125"/>
      <c r="R41" s="125"/>
    </row>
    <row r="42" spans="1:21">
      <c r="C42" s="125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5"/>
      <c r="Q42" s="125"/>
      <c r="R42" s="125"/>
    </row>
    <row r="43" spans="1:21"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5"/>
      <c r="Q43" s="125"/>
      <c r="R43" s="125"/>
    </row>
    <row r="44" spans="1:21"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5"/>
      <c r="Q44" s="125"/>
      <c r="R44" s="125"/>
    </row>
    <row r="45" spans="1:21"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5"/>
      <c r="Q45" s="125"/>
      <c r="R45" s="125"/>
    </row>
    <row r="46" spans="1:21"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5"/>
      <c r="Q46" s="125"/>
      <c r="R46" s="125"/>
    </row>
    <row r="47" spans="1:21"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5"/>
      <c r="Q47" s="125"/>
      <c r="R47" s="125"/>
    </row>
    <row r="48" spans="1:21"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5"/>
      <c r="Q48" s="125"/>
      <c r="R48" s="125"/>
    </row>
    <row r="49" spans="3:18"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5"/>
      <c r="Q49" s="125"/>
      <c r="R49" s="125"/>
    </row>
    <row r="50" spans="3:18"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5"/>
      <c r="Q50" s="125"/>
      <c r="R50" s="125"/>
    </row>
    <row r="51" spans="3:18"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5"/>
      <c r="Q51" s="125"/>
      <c r="R51" s="125"/>
    </row>
    <row r="52" spans="3:18"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5"/>
      <c r="Q52" s="125"/>
      <c r="R52" s="125"/>
    </row>
    <row r="53" spans="3:18"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5"/>
      <c r="Q53" s="125"/>
      <c r="R53" s="125"/>
    </row>
    <row r="54" spans="3:18"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5"/>
      <c r="Q54" s="125"/>
      <c r="R54" s="125"/>
    </row>
    <row r="55" spans="3:18"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5"/>
      <c r="Q55" s="125"/>
      <c r="R55" s="125"/>
    </row>
    <row r="56" spans="3:18"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5"/>
      <c r="Q56" s="125"/>
      <c r="R56" s="125"/>
    </row>
    <row r="57" spans="3:18"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5"/>
      <c r="Q57" s="125"/>
      <c r="R57" s="125"/>
    </row>
    <row r="58" spans="3:18"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5"/>
      <c r="Q58" s="125"/>
      <c r="R58" s="125"/>
    </row>
    <row r="59" spans="3:18"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5"/>
      <c r="Q59" s="125"/>
      <c r="R59" s="125"/>
    </row>
    <row r="60" spans="3:18"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5"/>
      <c r="Q60" s="125"/>
      <c r="R60" s="125"/>
    </row>
    <row r="61" spans="3:18"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5"/>
      <c r="Q61" s="125"/>
      <c r="R61" s="125"/>
    </row>
    <row r="62" spans="3:18"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5"/>
      <c r="Q62" s="125"/>
      <c r="R62" s="125"/>
    </row>
    <row r="63" spans="3:18">
      <c r="C63" s="12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5"/>
      <c r="Q63" s="125"/>
      <c r="R63" s="125"/>
    </row>
    <row r="64" spans="3:18">
      <c r="C64" s="12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5"/>
      <c r="Q64" s="125"/>
      <c r="R64" s="125"/>
    </row>
    <row r="65" spans="3:18"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5"/>
      <c r="Q65" s="125"/>
      <c r="R65" s="125"/>
    </row>
    <row r="66" spans="3:18"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5"/>
      <c r="Q66" s="125"/>
      <c r="R66" s="125"/>
    </row>
    <row r="67" spans="3:18"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5"/>
      <c r="Q67" s="125"/>
      <c r="R67" s="125"/>
    </row>
    <row r="68" spans="3:18"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5"/>
      <c r="Q68" s="125"/>
      <c r="R68" s="125"/>
    </row>
    <row r="69" spans="3:18"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5"/>
      <c r="Q69" s="125"/>
      <c r="R69" s="125"/>
    </row>
    <row r="70" spans="3:18"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5"/>
      <c r="Q70" s="125"/>
      <c r="R70" s="125"/>
    </row>
    <row r="71" spans="3:18">
      <c r="C71" s="12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5"/>
      <c r="Q71" s="125"/>
      <c r="R71" s="125"/>
    </row>
    <row r="72" spans="3:18"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5"/>
      <c r="Q72" s="125"/>
      <c r="R72" s="125"/>
    </row>
    <row r="73" spans="3:18">
      <c r="C73" s="125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5"/>
      <c r="Q73" s="125"/>
      <c r="R73" s="125"/>
    </row>
    <row r="74" spans="3:18">
      <c r="C74" s="125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5"/>
      <c r="Q74" s="125"/>
      <c r="R74" s="125"/>
    </row>
    <row r="75" spans="3:18">
      <c r="C75" s="125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5"/>
      <c r="Q75" s="125"/>
      <c r="R75" s="125"/>
    </row>
    <row r="76" spans="3:18"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5"/>
      <c r="Q76" s="125"/>
      <c r="R76" s="125"/>
    </row>
    <row r="77" spans="3:18">
      <c r="C77" s="12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5"/>
      <c r="Q77" s="125"/>
      <c r="R77" s="125"/>
    </row>
    <row r="78" spans="3:18">
      <c r="C78" s="125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5"/>
      <c r="Q78" s="125"/>
      <c r="R78" s="125"/>
    </row>
    <row r="79" spans="3:18"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5"/>
      <c r="Q79" s="125"/>
      <c r="R79" s="125"/>
    </row>
    <row r="80" spans="3:18"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5"/>
      <c r="Q80" s="125"/>
      <c r="R80" s="125"/>
    </row>
    <row r="81" spans="3:18"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5"/>
      <c r="Q81" s="125"/>
      <c r="R81" s="125"/>
    </row>
    <row r="82" spans="3:18"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5"/>
      <c r="Q82" s="125"/>
      <c r="R82" s="125"/>
    </row>
    <row r="83" spans="3:18"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5"/>
      <c r="Q83" s="125"/>
      <c r="R83" s="125"/>
    </row>
    <row r="84" spans="3:18"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5"/>
      <c r="Q84" s="125"/>
      <c r="R84" s="125"/>
    </row>
    <row r="85" spans="3:18"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5"/>
      <c r="Q85" s="125"/>
      <c r="R85" s="125"/>
    </row>
    <row r="86" spans="3:18"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5"/>
      <c r="Q86" s="125"/>
      <c r="R86" s="125"/>
    </row>
    <row r="87" spans="3:18"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5"/>
      <c r="Q87" s="125"/>
      <c r="R87" s="125"/>
    </row>
    <row r="88" spans="3:18"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5"/>
      <c r="Q88" s="125"/>
      <c r="R88" s="125"/>
    </row>
    <row r="89" spans="3:18"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5"/>
      <c r="Q89" s="125"/>
      <c r="R89" s="125"/>
    </row>
    <row r="90" spans="3:18"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5"/>
      <c r="Q90" s="125"/>
      <c r="R90" s="125"/>
    </row>
    <row r="91" spans="3:18"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5"/>
      <c r="Q91" s="125"/>
      <c r="R91" s="125"/>
    </row>
    <row r="92" spans="3:18"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5"/>
      <c r="Q92" s="125"/>
      <c r="R92" s="125"/>
    </row>
    <row r="93" spans="3:18"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5"/>
      <c r="Q93" s="125"/>
      <c r="R93" s="125"/>
    </row>
    <row r="94" spans="3:18"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5"/>
      <c r="Q94" s="125"/>
      <c r="R94" s="125"/>
    </row>
    <row r="95" spans="3:18"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5"/>
      <c r="Q95" s="125"/>
      <c r="R95" s="125"/>
    </row>
    <row r="96" spans="3:18"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5"/>
      <c r="Q96" s="125"/>
      <c r="R96" s="125"/>
    </row>
    <row r="97" spans="3:18"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5"/>
      <c r="Q97" s="125"/>
      <c r="R97" s="125"/>
    </row>
    <row r="98" spans="3:18"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5"/>
      <c r="Q98" s="125"/>
      <c r="R98" s="125"/>
    </row>
    <row r="99" spans="3:18"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5"/>
      <c r="Q99" s="125"/>
      <c r="R99" s="125"/>
    </row>
    <row r="100" spans="3:18"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5"/>
      <c r="Q100" s="125"/>
      <c r="R100" s="125"/>
    </row>
    <row r="101" spans="3:18"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5"/>
      <c r="Q101" s="125"/>
      <c r="R101" s="125"/>
    </row>
    <row r="102" spans="3:18"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5"/>
      <c r="Q102" s="125"/>
      <c r="R102" s="125"/>
    </row>
    <row r="103" spans="3:18"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5"/>
      <c r="Q103" s="125"/>
      <c r="R103" s="125"/>
    </row>
    <row r="104" spans="3:18"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5"/>
      <c r="Q104" s="125"/>
      <c r="R104" s="125"/>
    </row>
    <row r="105" spans="3:18"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5"/>
      <c r="Q105" s="125"/>
      <c r="R105" s="125"/>
    </row>
    <row r="106" spans="3:18"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5"/>
      <c r="Q106" s="125"/>
      <c r="R106" s="125"/>
    </row>
    <row r="107" spans="3:18"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5"/>
      <c r="Q107" s="125"/>
      <c r="R107" s="125"/>
    </row>
    <row r="108" spans="3:18"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5"/>
      <c r="Q108" s="125"/>
      <c r="R108" s="125"/>
    </row>
    <row r="109" spans="3:18"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5"/>
      <c r="Q109" s="125"/>
      <c r="R109" s="125"/>
    </row>
    <row r="110" spans="3:18"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5"/>
      <c r="Q110" s="125"/>
      <c r="R110" s="125"/>
    </row>
    <row r="111" spans="3:18"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5"/>
      <c r="Q111" s="125"/>
      <c r="R111" s="125"/>
    </row>
    <row r="112" spans="3:18"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5"/>
      <c r="Q112" s="125"/>
      <c r="R112" s="125"/>
    </row>
    <row r="113" spans="3:18"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5"/>
      <c r="Q113" s="125"/>
      <c r="R113" s="125"/>
    </row>
    <row r="114" spans="3:18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3:18"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3:18"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3:18"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3:18"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3:18"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3:18"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3:18"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3:18"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3:18"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3:18"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3:18"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3:18"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3:18"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3:18"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4:15"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4:15"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4:15"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4:15"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4:15"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4:15"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4:15"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4:15"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4:15"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4:15"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4:15"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4:15"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4:15"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4:15"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4:15"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4:15"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4:15"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4:15"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4:15"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4:15"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4:15"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4:15"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4:15"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4:15"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4:15"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4:15"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4:15"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4:15"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4:15"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4:15"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4:15"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4:15"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4:15"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4:15"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4:15"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4:15"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4:15"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4:15"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4:15"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4:15"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4:15"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4:15"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4:15"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4:15"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4:15"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4:15"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4:15"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4:15"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4:15"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4:15"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4:15"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4:15"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4:15"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4:15"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4:15"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4:15"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4:15"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4:15"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4:15"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4:15"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4:15"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4:15"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4:15"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4:15"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4:15"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4:15"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4:15"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4:15"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4:15"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4:15"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4:15"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4:15"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4:15"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4:15"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4:15"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4:15"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4:15"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4:15"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4:15"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4:1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4:1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4:1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4:1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4:1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4:1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4:1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4:1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4:15"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4:15"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4:15"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4:15"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4:15"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4:15"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4:15"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4:15"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4:15"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4:15"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4:15"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4:15"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4:15"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4:15"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4:15"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4:1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4:1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4:15"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4:15"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4:15"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4:15"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4:15"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4:15"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4:15"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4:15"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4:15"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4:15"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4:15"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4:15"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4:15"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4:15"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4:15"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4:15"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4:15"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4:15"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4:15"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4:15"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4:15"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4:15"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4:15"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4:15"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4:15"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4:15"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4:15"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4:15"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4:15"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4:15"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4:15"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4:15"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4:15"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4:15"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4:15"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4:15"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4:15"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4:15"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4:15"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4:15"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4:15"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4:15"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4:15"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4:15"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4:15"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4:15"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4:15"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4:15"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4:15"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4:15"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4:15"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4:15"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4:15"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4:15"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4:15"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4:15"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4:15"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4:15"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4:15"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4:15"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4:15"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4:15"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4:15"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4:15"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4:15"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4:15"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4:15"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4:15"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4:15"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4:15"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4:15"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4:15"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4:15"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4:15"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4:15"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4:15"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4:15"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4:15"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4:15"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4:15"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4:15"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4:15"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4:15"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4:15"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4:15"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4:15"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4:15"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4:15"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4:15"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4:15"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4:15"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4:15"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4:15"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4:15"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4:15"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4:15"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4:15"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4:15"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4:15"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4:15"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4:15"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4:15"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4:15"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4:15"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4:15"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4:15"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4:15"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4:15"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4:15"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4:15"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4:15"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4:15"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4:15"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4:15"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4:15"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4:15"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4:15"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4:15"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4:15"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4:15"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4:15"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4:15"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4:15"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4:15"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4:15"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4:15"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4:15"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4:15"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4:15"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4:15"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4:15"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4:15"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4:15"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4:15"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</row>
    <row r="367" spans="4:15"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4:15"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4:15"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4:15"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4:15"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4:15"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4:15"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4" spans="4:15"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</row>
    <row r="375" spans="4:15"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4:15"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4:15"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4:15"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4:15"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4:15"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4:15"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4:15"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4:15"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4:15"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</row>
    <row r="385" spans="4:15"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</row>
    <row r="386" spans="4:15"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4:15"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4:15"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4:15"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4:15"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4:15"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4:15"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3" spans="4:15"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4:15"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4:15"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4:15"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4:15"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4:15"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4:15"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4:15"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4:15"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2" spans="4:15"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</row>
    <row r="403" spans="4:15"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</row>
    <row r="404" spans="4:15"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</row>
    <row r="405" spans="4:15"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4:15"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4:15"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4:15"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4:15"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4:15"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4:15"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2" spans="4:15"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</row>
    <row r="413" spans="4:15"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</row>
    <row r="414" spans="4:15"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4:15"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4:15"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4:15"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4:15"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4:15"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4:15"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4:15"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2" spans="4:15"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</row>
    <row r="423" spans="4:15"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</row>
    <row r="424" spans="4:15"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4:15"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4:15"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4:15"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4:15"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4:15"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4:15"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4:15"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4:15"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4:15"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4:15"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4:15"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4:15"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4:15"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4:15"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4:15"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4:15"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1" spans="4:15"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</row>
    <row r="442" spans="4:15"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</row>
    <row r="443" spans="4:15"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4:15"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4:15"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4:15"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4:15"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4:15"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4:15"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4:15"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4:15"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4:15"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4:15"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4:15"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4:15"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4:15"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4:15"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4:15"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59" spans="4:15"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</row>
    <row r="460" spans="4:15"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</row>
    <row r="461" spans="4:15"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</row>
    <row r="462" spans="4:15"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4:15"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4:15"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4:15"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4:15"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4:15"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4:15"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69" spans="4:15"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4:15"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</row>
    <row r="471" spans="4:15"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</row>
    <row r="472" spans="4:15"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4:15"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4:15"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4:15"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4:15"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4:15"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4:15"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79" spans="4:15"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</row>
    <row r="480" spans="4:15"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</row>
    <row r="481" spans="4:15"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</row>
    <row r="482" spans="4:15"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4:15"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4:15"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4:15"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4:15"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4:15"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4:15"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89" spans="4:15"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4:15"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4:15"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4:15"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4:15"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4:15"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4:15"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4:15"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4:15"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4:15"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4:15"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0" spans="4:15"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</row>
    <row r="501" spans="4:15"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</row>
    <row r="502" spans="4:15"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</row>
    <row r="503" spans="4:15"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4:15"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4:15"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4:15"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4:15"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4:15"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4:15"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4:15"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</row>
    <row r="511" spans="4:15"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</row>
    <row r="512" spans="4:15"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</row>
    <row r="513" spans="4:15"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4:15"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</row>
    <row r="515" spans="4:15"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</row>
    <row r="516" spans="4:15"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</row>
    <row r="517" spans="4:15"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</row>
    <row r="518" spans="4:15"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</row>
    <row r="519" spans="4:15"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</row>
    <row r="520" spans="4:15"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</row>
    <row r="521" spans="4:15"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</row>
    <row r="522" spans="4:15"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</row>
    <row r="523" spans="4:15"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</row>
    <row r="524" spans="4:15"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</row>
    <row r="525" spans="4:15"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</row>
    <row r="526" spans="4:15"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</row>
    <row r="527" spans="4:15"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</row>
    <row r="528" spans="4:15"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</row>
    <row r="529" spans="4:15"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</row>
    <row r="530" spans="4:15"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</row>
    <row r="531" spans="4:15"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</row>
    <row r="532" spans="4:15"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</row>
    <row r="533" spans="4:15"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</row>
    <row r="534" spans="4:15"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</row>
    <row r="535" spans="4:15"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</row>
    <row r="536" spans="4:15"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</row>
    <row r="537" spans="4:15"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</row>
    <row r="538" spans="4:15"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</row>
    <row r="539" spans="4:15"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</row>
    <row r="540" spans="4:15"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</row>
    <row r="541" spans="4:15"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</row>
    <row r="542" spans="4:15"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</row>
    <row r="543" spans="4:15"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</row>
    <row r="544" spans="4:15"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</row>
    <row r="545" spans="4:15"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</row>
    <row r="546" spans="4:15"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</row>
    <row r="547" spans="4:15"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</row>
    <row r="548" spans="4:15"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</row>
    <row r="549" spans="4:15"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</row>
    <row r="550" spans="4:15"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</row>
    <row r="551" spans="4:15"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</row>
    <row r="552" spans="4:15"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</row>
    <row r="553" spans="4:15"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</row>
    <row r="554" spans="4:15"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</row>
    <row r="555" spans="4:15"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</row>
    <row r="556" spans="4:15"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</row>
    <row r="557" spans="4:15"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</row>
    <row r="558" spans="4:15"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</row>
    <row r="559" spans="4:15"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</row>
    <row r="560" spans="4:15"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</row>
    <row r="561" spans="4:15"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</row>
    <row r="562" spans="4:15"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</row>
    <row r="563" spans="4:15"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</row>
    <row r="564" spans="4:15"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</row>
    <row r="565" spans="4:15"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</row>
    <row r="566" spans="4:15"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</row>
    <row r="567" spans="4:15"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</row>
    <row r="568" spans="4:15"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</row>
    <row r="569" spans="4:15"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</row>
    <row r="570" spans="4:15"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</row>
    <row r="571" spans="4:15"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</row>
    <row r="572" spans="4:15"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</row>
    <row r="573" spans="4:15"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</row>
    <row r="574" spans="4:15"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</row>
    <row r="575" spans="4:15"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</row>
    <row r="576" spans="4:15"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</row>
    <row r="577" spans="4:15"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</row>
    <row r="578" spans="4:15"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</row>
    <row r="579" spans="4:15"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</row>
    <row r="580" spans="4:15"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</row>
    <row r="581" spans="4:15"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</row>
    <row r="582" spans="4:15"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</row>
    <row r="583" spans="4:15"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</row>
    <row r="584" spans="4:15"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</row>
    <row r="585" spans="4:15"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</row>
    <row r="586" spans="4:15"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</row>
    <row r="587" spans="4:15"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</row>
    <row r="588" spans="4:15"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</row>
    <row r="589" spans="4:15"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</row>
    <row r="590" spans="4:15"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</row>
    <row r="591" spans="4:15"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</row>
    <row r="592" spans="4:15"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</row>
    <row r="593" spans="4:15"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</row>
    <row r="594" spans="4:15"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</row>
    <row r="595" spans="4:15"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</row>
    <row r="596" spans="4:15"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</row>
    <row r="597" spans="4:15"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</row>
    <row r="598" spans="4:15"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</row>
    <row r="599" spans="4:15"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</row>
    <row r="600" spans="4:15"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</row>
    <row r="601" spans="4:15"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</row>
    <row r="602" spans="4:15"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</row>
    <row r="603" spans="4:15"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</row>
    <row r="604" spans="4:15"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</row>
    <row r="605" spans="4:15"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</row>
    <row r="606" spans="4:15"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</row>
    <row r="607" spans="4:15"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</row>
    <row r="608" spans="4:15"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</row>
    <row r="609" spans="4:15"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</row>
    <row r="610" spans="4:15"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</row>
    <row r="611" spans="4:15"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</row>
    <row r="612" spans="4:15"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</row>
    <row r="613" spans="4:15"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</row>
    <row r="614" spans="4:15"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</row>
    <row r="615" spans="4:15"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</row>
    <row r="616" spans="4:15"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</row>
    <row r="617" spans="4:15"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</row>
    <row r="618" spans="4:15"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</row>
    <row r="619" spans="4:15"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</row>
    <row r="620" spans="4:15"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</row>
    <row r="621" spans="4:15"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</row>
    <row r="622" spans="4:15"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</row>
    <row r="623" spans="4:15"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</row>
    <row r="624" spans="4:15"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</row>
    <row r="625" spans="4:15"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</row>
    <row r="626" spans="4:15"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</row>
    <row r="627" spans="4:15"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</row>
    <row r="628" spans="4:15"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</row>
    <row r="629" spans="4:15"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</row>
    <row r="630" spans="4:15"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</row>
    <row r="631" spans="4:15"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</row>
    <row r="632" spans="4:15"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</row>
    <row r="633" spans="4:15"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</row>
    <row r="634" spans="4:15"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</row>
    <row r="635" spans="4:15"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</row>
    <row r="636" spans="4:15"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</row>
    <row r="637" spans="4:15"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</row>
    <row r="638" spans="4:15"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</row>
    <row r="639" spans="4:15"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</row>
    <row r="640" spans="4:15"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</row>
    <row r="641" spans="4:15"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</row>
    <row r="642" spans="4:15"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</row>
    <row r="643" spans="4:15"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</row>
    <row r="644" spans="4:15"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</row>
    <row r="645" spans="4:15"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</row>
    <row r="646" spans="4:15"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</row>
    <row r="647" spans="4:15"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</row>
    <row r="648" spans="4:15"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</row>
    <row r="649" spans="4:15"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</row>
    <row r="650" spans="4:15"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</row>
    <row r="651" spans="4:15"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</row>
    <row r="652" spans="4:15"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</row>
    <row r="653" spans="4:15"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</row>
    <row r="654" spans="4:15"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</row>
    <row r="655" spans="4:15"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</row>
    <row r="656" spans="4:15"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</row>
    <row r="657" spans="4:15"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</row>
    <row r="658" spans="4:15"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</row>
    <row r="659" spans="4:15"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</row>
    <row r="660" spans="4:15"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</row>
    <row r="661" spans="4:15"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</row>
    <row r="662" spans="4:15"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</row>
    <row r="663" spans="4:15"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</row>
    <row r="664" spans="4:15"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</row>
    <row r="665" spans="4:15"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</row>
    <row r="666" spans="4:15"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</row>
    <row r="667" spans="4:15"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</row>
    <row r="668" spans="4:15"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</row>
    <row r="669" spans="4:15"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</row>
    <row r="670" spans="4:15"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</row>
    <row r="671" spans="4:15"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</row>
    <row r="672" spans="4:15"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</row>
    <row r="673" spans="4:15"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</row>
    <row r="674" spans="4:15"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</row>
    <row r="675" spans="4:15"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</row>
    <row r="676" spans="4:15"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</row>
    <row r="677" spans="4:15"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</row>
    <row r="678" spans="4:15"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</row>
    <row r="679" spans="4:15"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</row>
    <row r="680" spans="4:15"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</row>
    <row r="681" spans="4:15"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</row>
    <row r="682" spans="4:15"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</row>
    <row r="683" spans="4:15"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</row>
    <row r="684" spans="4:15"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</row>
    <row r="685" spans="4:15"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</row>
    <row r="686" spans="4:15"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</row>
    <row r="687" spans="4:15"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</row>
    <row r="688" spans="4:15"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</row>
    <row r="689" spans="4:15"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</row>
    <row r="690" spans="4:15"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</row>
    <row r="691" spans="4:15"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</row>
    <row r="692" spans="4:15"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</row>
    <row r="693" spans="4:15"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</row>
    <row r="694" spans="4:15"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</row>
    <row r="695" spans="4:15"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</row>
    <row r="696" spans="4:15"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</row>
    <row r="697" spans="4:15"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</row>
    <row r="698" spans="4:15"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</row>
    <row r="699" spans="4:15"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</row>
    <row r="700" spans="4:15"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</row>
    <row r="701" spans="4:15"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</row>
    <row r="702" spans="4:15"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</row>
    <row r="703" spans="4:15"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</row>
    <row r="704" spans="4:15"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</row>
    <row r="705" spans="4:15"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</row>
    <row r="706" spans="4:15"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</row>
    <row r="707" spans="4:15"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</row>
    <row r="708" spans="4:15"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</row>
    <row r="709" spans="4:15"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</row>
    <row r="710" spans="4:15"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</row>
    <row r="711" spans="4:15"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</row>
    <row r="712" spans="4:15"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</row>
    <row r="713" spans="4:15"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</row>
    <row r="714" spans="4:15"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</row>
    <row r="715" spans="4:15"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</row>
    <row r="716" spans="4:15"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</row>
    <row r="717" spans="4:15"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</row>
    <row r="718" spans="4:15"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</row>
    <row r="719" spans="4:15"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</row>
    <row r="720" spans="4:15"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</row>
    <row r="721" spans="4:15"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</row>
    <row r="722" spans="4:15"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</row>
    <row r="723" spans="4:15"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</row>
    <row r="724" spans="4:15"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</row>
    <row r="725" spans="4:15"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</row>
    <row r="726" spans="4:15"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</row>
    <row r="727" spans="4:15"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</row>
    <row r="728" spans="4:15"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</row>
    <row r="729" spans="4:15"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</row>
    <row r="730" spans="4:15"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</row>
    <row r="731" spans="4:15"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</row>
    <row r="732" spans="4:15"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</row>
    <row r="733" spans="4:15"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</row>
    <row r="734" spans="4:15"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</row>
    <row r="735" spans="4:15"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</row>
    <row r="736" spans="4:15"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</row>
    <row r="737" spans="4:15"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</row>
    <row r="738" spans="4:15"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</row>
    <row r="739" spans="4:15"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</row>
    <row r="740" spans="4:15"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</row>
    <row r="741" spans="4:15"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</row>
    <row r="742" spans="4:15"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</row>
    <row r="743" spans="4:15"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</row>
    <row r="744" spans="4:15"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</row>
    <row r="745" spans="4:15"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</row>
    <row r="746" spans="4:15"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</row>
    <row r="747" spans="4:15"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</row>
    <row r="748" spans="4:15"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</row>
  </sheetData>
  <mergeCells count="57">
    <mergeCell ref="P8:P11"/>
    <mergeCell ref="C18:F18"/>
    <mergeCell ref="C17:E17"/>
    <mergeCell ref="P37:Q37"/>
    <mergeCell ref="P19:Q19"/>
    <mergeCell ref="G13:G14"/>
    <mergeCell ref="J13:J14"/>
    <mergeCell ref="M13:M14"/>
    <mergeCell ref="C19:E19"/>
    <mergeCell ref="C32:D32"/>
    <mergeCell ref="C31:D31"/>
    <mergeCell ref="C30:D30"/>
    <mergeCell ref="C29:D29"/>
    <mergeCell ref="P13:P14"/>
    <mergeCell ref="B5:B6"/>
    <mergeCell ref="C5:F6"/>
    <mergeCell ref="C8:F8"/>
    <mergeCell ref="C9:F9"/>
    <mergeCell ref="C10:F10"/>
    <mergeCell ref="A7:O7"/>
    <mergeCell ref="A4:F4"/>
    <mergeCell ref="A1:U1"/>
    <mergeCell ref="A2:U2"/>
    <mergeCell ref="A3:U3"/>
    <mergeCell ref="G4:S4"/>
    <mergeCell ref="T4:U4"/>
    <mergeCell ref="T5:T6"/>
    <mergeCell ref="U5:U6"/>
    <mergeCell ref="C15:E15"/>
    <mergeCell ref="C16:E16"/>
    <mergeCell ref="A5:A6"/>
    <mergeCell ref="C13:F13"/>
    <mergeCell ref="C14:F14"/>
    <mergeCell ref="G5:I5"/>
    <mergeCell ref="J5:L5"/>
    <mergeCell ref="M5:O5"/>
    <mergeCell ref="P5:S5"/>
    <mergeCell ref="C11:F11"/>
    <mergeCell ref="C12:F12"/>
    <mergeCell ref="P6:Q6"/>
    <mergeCell ref="P7:Q7"/>
    <mergeCell ref="R7:U7"/>
    <mergeCell ref="W19:X19"/>
    <mergeCell ref="C36:F36"/>
    <mergeCell ref="A37:F37"/>
    <mergeCell ref="C35:E35"/>
    <mergeCell ref="C33:E33"/>
    <mergeCell ref="C20:E20"/>
    <mergeCell ref="C28:E28"/>
    <mergeCell ref="C22:F22"/>
    <mergeCell ref="C34:F34"/>
    <mergeCell ref="C21:F21"/>
    <mergeCell ref="C23:F23"/>
    <mergeCell ref="C24:F24"/>
    <mergeCell ref="C25:F25"/>
    <mergeCell ref="C26:F26"/>
    <mergeCell ref="C27:F27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8"/>
  <sheetViews>
    <sheetView topLeftCell="A19" zoomScaleNormal="100" workbookViewId="0">
      <selection activeCell="A19" sqref="A1:XFD1048576"/>
    </sheetView>
  </sheetViews>
  <sheetFormatPr defaultRowHeight="15"/>
  <cols>
    <col min="1" max="1" width="29.625" style="26" customWidth="1"/>
    <col min="2" max="2" width="6.75" style="26" customWidth="1"/>
    <col min="3" max="3" width="9" style="26"/>
    <col min="4" max="4" width="6.5" style="26" customWidth="1"/>
    <col min="5" max="5" width="0.375" style="26" hidden="1" customWidth="1"/>
    <col min="6" max="6" width="5.25" style="26" hidden="1" customWidth="1"/>
    <col min="7" max="7" width="6.125" style="104" customWidth="1"/>
    <col min="8" max="8" width="6" style="26" customWidth="1"/>
    <col min="9" max="9" width="6.625" style="26" customWidth="1"/>
    <col min="10" max="10" width="7.25" style="104" customWidth="1"/>
    <col min="11" max="11" width="6.625" style="26" customWidth="1"/>
    <col min="12" max="12" width="7.125" style="26" customWidth="1"/>
    <col min="13" max="13" width="6.875" style="104" customWidth="1"/>
    <col min="14" max="15" width="6.125" style="26" customWidth="1"/>
    <col min="16" max="16" width="6.25" style="26" customWidth="1"/>
    <col min="17" max="17" width="5.625" style="26" customWidth="1"/>
    <col min="18" max="18" width="5.75" style="26" customWidth="1"/>
    <col min="19" max="19" width="6.875" style="26" customWidth="1"/>
    <col min="20" max="20" width="7.25" style="26" customWidth="1"/>
    <col min="21" max="21" width="8.25" style="26" customWidth="1"/>
    <col min="22" max="16384" width="9" style="26"/>
  </cols>
  <sheetData>
    <row r="1" spans="1:21" ht="15.75" thickTop="1">
      <c r="A1" s="176" t="s">
        <v>21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15.75" thickBot="1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ht="15.75" thickBot="1">
      <c r="A3" s="182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</row>
    <row r="4" spans="1:21" ht="15.75" thickBot="1">
      <c r="A4" s="191" t="s">
        <v>2</v>
      </c>
      <c r="B4" s="183"/>
      <c r="C4" s="183"/>
      <c r="D4" s="183"/>
      <c r="E4" s="183"/>
      <c r="F4" s="192"/>
      <c r="G4" s="156" t="s">
        <v>3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6"/>
      <c r="U4" s="185"/>
    </row>
    <row r="5" spans="1:21" ht="15.75" thickBot="1">
      <c r="A5" s="193" t="s">
        <v>4</v>
      </c>
      <c r="B5" s="195" t="s">
        <v>5</v>
      </c>
      <c r="C5" s="197" t="s">
        <v>6</v>
      </c>
      <c r="D5" s="157"/>
      <c r="E5" s="157"/>
      <c r="F5" s="158"/>
      <c r="G5" s="156" t="s">
        <v>63</v>
      </c>
      <c r="H5" s="157"/>
      <c r="I5" s="158"/>
      <c r="J5" s="156" t="s">
        <v>64</v>
      </c>
      <c r="K5" s="157"/>
      <c r="L5" s="158"/>
      <c r="M5" s="156" t="s">
        <v>65</v>
      </c>
      <c r="N5" s="157"/>
      <c r="O5" s="158"/>
      <c r="P5" s="156" t="s">
        <v>66</v>
      </c>
      <c r="Q5" s="186"/>
      <c r="R5" s="157"/>
      <c r="S5" s="158"/>
      <c r="T5" s="174" t="s">
        <v>7</v>
      </c>
      <c r="U5" s="187" t="s">
        <v>8</v>
      </c>
    </row>
    <row r="6" spans="1:21" ht="15.75" thickBot="1">
      <c r="A6" s="194"/>
      <c r="B6" s="196"/>
      <c r="C6" s="198"/>
      <c r="D6" s="150"/>
      <c r="E6" s="150"/>
      <c r="F6" s="199"/>
      <c r="G6" s="27" t="s">
        <v>9</v>
      </c>
      <c r="H6" s="28" t="s">
        <v>10</v>
      </c>
      <c r="I6" s="29" t="s">
        <v>11</v>
      </c>
      <c r="J6" s="27" t="s">
        <v>9</v>
      </c>
      <c r="K6" s="28" t="s">
        <v>10</v>
      </c>
      <c r="L6" s="29" t="s">
        <v>11</v>
      </c>
      <c r="M6" s="27" t="s">
        <v>9</v>
      </c>
      <c r="N6" s="28" t="s">
        <v>10</v>
      </c>
      <c r="O6" s="29" t="s">
        <v>11</v>
      </c>
      <c r="P6" s="189" t="s">
        <v>9</v>
      </c>
      <c r="Q6" s="190"/>
      <c r="R6" s="28" t="s">
        <v>10</v>
      </c>
      <c r="S6" s="30" t="s">
        <v>11</v>
      </c>
      <c r="T6" s="175"/>
      <c r="U6" s="188"/>
    </row>
    <row r="7" spans="1:21" ht="33" customHeight="1" thickTop="1" thickBot="1">
      <c r="A7" s="159" t="s">
        <v>12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 t="s">
        <v>24</v>
      </c>
      <c r="Q7" s="161"/>
      <c r="R7" s="162"/>
      <c r="S7" s="162"/>
      <c r="T7" s="162"/>
      <c r="U7" s="163"/>
    </row>
    <row r="8" spans="1:21" ht="21.75" customHeight="1" thickBot="1">
      <c r="A8" s="1" t="s">
        <v>13</v>
      </c>
      <c r="B8" s="31"/>
      <c r="C8" s="167"/>
      <c r="D8" s="168"/>
      <c r="E8" s="168"/>
      <c r="F8" s="169"/>
      <c r="G8" s="32">
        <v>12</v>
      </c>
      <c r="H8" s="33">
        <v>30</v>
      </c>
      <c r="I8" s="34">
        <v>270</v>
      </c>
      <c r="J8" s="32">
        <v>12</v>
      </c>
      <c r="K8" s="33">
        <v>30</v>
      </c>
      <c r="L8" s="33">
        <v>270</v>
      </c>
      <c r="M8" s="32">
        <v>14</v>
      </c>
      <c r="N8" s="33">
        <v>45</v>
      </c>
      <c r="O8" s="35">
        <v>305</v>
      </c>
      <c r="P8" s="164">
        <f>SUM(Q8:Q11)</f>
        <v>26</v>
      </c>
      <c r="Q8" s="36">
        <v>15</v>
      </c>
      <c r="R8" s="37">
        <v>45</v>
      </c>
      <c r="S8" s="38">
        <v>330</v>
      </c>
      <c r="T8" s="39">
        <f>SUM(H8,I8,K8,L8,N8,O8,R8,S8)</f>
        <v>1325</v>
      </c>
      <c r="U8" s="39">
        <f>SUM(G8,J8,M8,Q8,)</f>
        <v>53</v>
      </c>
    </row>
    <row r="9" spans="1:21" ht="15.75" thickBot="1">
      <c r="A9" s="2" t="s">
        <v>18</v>
      </c>
      <c r="B9" s="40"/>
      <c r="C9" s="153"/>
      <c r="D9" s="143"/>
      <c r="E9" s="143"/>
      <c r="F9" s="154"/>
      <c r="G9" s="41">
        <v>4</v>
      </c>
      <c r="H9" s="33">
        <v>30</v>
      </c>
      <c r="I9" s="42">
        <v>70</v>
      </c>
      <c r="J9" s="41">
        <v>4</v>
      </c>
      <c r="K9" s="43">
        <v>30</v>
      </c>
      <c r="L9" s="43">
        <v>70</v>
      </c>
      <c r="M9" s="41">
        <v>4</v>
      </c>
      <c r="N9" s="43">
        <v>30</v>
      </c>
      <c r="O9" s="44">
        <v>70</v>
      </c>
      <c r="P9" s="165"/>
      <c r="Q9" s="45">
        <v>4</v>
      </c>
      <c r="R9" s="46">
        <v>30</v>
      </c>
      <c r="S9" s="47">
        <v>70</v>
      </c>
      <c r="T9" s="39">
        <f>SUM(H9,I9,K9,L9,N9,O9,R9,S9)</f>
        <v>400</v>
      </c>
      <c r="U9" s="39">
        <f t="shared" ref="U9:U11" si="0">SUM(G9,J9,M9,Q9,)</f>
        <v>16</v>
      </c>
    </row>
    <row r="10" spans="1:21" ht="15.75" thickBot="1">
      <c r="A10" s="3" t="s">
        <v>26</v>
      </c>
      <c r="B10" s="105"/>
      <c r="C10" s="153"/>
      <c r="D10" s="143"/>
      <c r="E10" s="143"/>
      <c r="F10" s="154"/>
      <c r="G10" s="41">
        <v>4</v>
      </c>
      <c r="H10" s="33">
        <v>30</v>
      </c>
      <c r="I10" s="42">
        <v>70</v>
      </c>
      <c r="J10" s="41">
        <v>4</v>
      </c>
      <c r="K10" s="43">
        <v>30</v>
      </c>
      <c r="L10" s="43">
        <v>70</v>
      </c>
      <c r="M10" s="41">
        <v>4</v>
      </c>
      <c r="N10" s="43">
        <v>30</v>
      </c>
      <c r="O10" s="44">
        <v>70</v>
      </c>
      <c r="P10" s="165"/>
      <c r="Q10" s="45">
        <v>4</v>
      </c>
      <c r="R10" s="46">
        <v>30</v>
      </c>
      <c r="S10" s="47">
        <v>70</v>
      </c>
      <c r="T10" s="39">
        <f>SUM(H10,I10,K10,L10,N10,O10,R10,S10)</f>
        <v>400</v>
      </c>
      <c r="U10" s="39">
        <f t="shared" si="0"/>
        <v>16</v>
      </c>
    </row>
    <row r="11" spans="1:21" ht="19.5" customHeight="1" thickBot="1">
      <c r="A11" s="4" t="s">
        <v>25</v>
      </c>
      <c r="B11" s="40"/>
      <c r="C11" s="153"/>
      <c r="D11" s="143"/>
      <c r="E11" s="143"/>
      <c r="F11" s="154"/>
      <c r="G11" s="41"/>
      <c r="H11" s="33"/>
      <c r="I11" s="42"/>
      <c r="J11" s="41"/>
      <c r="K11" s="43"/>
      <c r="L11" s="43"/>
      <c r="M11" s="41"/>
      <c r="N11" s="43"/>
      <c r="O11" s="44"/>
      <c r="P11" s="166"/>
      <c r="Q11" s="49">
        <v>3</v>
      </c>
      <c r="R11" s="46">
        <v>0</v>
      </c>
      <c r="S11" s="47">
        <v>75</v>
      </c>
      <c r="T11" s="39">
        <f>SUM(H11,I11,K11,L11,N11,O11,R11,S11)</f>
        <v>75</v>
      </c>
      <c r="U11" s="39">
        <f t="shared" si="0"/>
        <v>3</v>
      </c>
    </row>
    <row r="12" spans="1:21" ht="15.75" thickBot="1">
      <c r="A12" s="5" t="s">
        <v>23</v>
      </c>
      <c r="B12" s="105"/>
      <c r="C12" s="153"/>
      <c r="D12" s="143"/>
      <c r="E12" s="143"/>
      <c r="F12" s="154"/>
      <c r="G12" s="41"/>
      <c r="H12" s="33"/>
      <c r="I12" s="42"/>
      <c r="J12" s="41"/>
      <c r="K12" s="43"/>
      <c r="L12" s="43"/>
      <c r="M12" s="41">
        <v>2</v>
      </c>
      <c r="N12" s="43">
        <v>30</v>
      </c>
      <c r="O12" s="42">
        <v>20</v>
      </c>
      <c r="P12" s="51"/>
      <c r="Q12" s="37"/>
      <c r="R12" s="43"/>
      <c r="S12" s="47"/>
      <c r="T12" s="39">
        <f>SUM(H12,I12,K12,L12,N12,O12,R12,S12)</f>
        <v>50</v>
      </c>
      <c r="U12" s="48">
        <f t="shared" ref="U12:U18" si="1">SUM(G12,J12,M12,P12)</f>
        <v>2</v>
      </c>
    </row>
    <row r="13" spans="1:21" ht="15.75" thickBot="1">
      <c r="A13" s="20" t="s">
        <v>27</v>
      </c>
      <c r="B13" s="106"/>
      <c r="C13" s="153"/>
      <c r="D13" s="143"/>
      <c r="E13" s="143"/>
      <c r="F13" s="154"/>
      <c r="G13" s="218">
        <v>4</v>
      </c>
      <c r="H13" s="33">
        <v>66</v>
      </c>
      <c r="I13" s="42">
        <v>34</v>
      </c>
      <c r="J13" s="218">
        <v>4</v>
      </c>
      <c r="K13" s="43">
        <v>66</v>
      </c>
      <c r="L13" s="43">
        <v>34</v>
      </c>
      <c r="M13" s="218">
        <v>4</v>
      </c>
      <c r="N13" s="43">
        <v>66</v>
      </c>
      <c r="O13" s="42">
        <v>34</v>
      </c>
      <c r="P13" s="218">
        <v>4</v>
      </c>
      <c r="Q13" s="46">
        <v>66</v>
      </c>
      <c r="R13" s="43">
        <v>34</v>
      </c>
      <c r="S13" s="47"/>
      <c r="T13" s="39">
        <f>SUM(H13,I13,K13,L13,N13,O13,Q13,R13,S13)</f>
        <v>400</v>
      </c>
      <c r="U13" s="57">
        <f t="shared" si="1"/>
        <v>16</v>
      </c>
    </row>
    <row r="14" spans="1:21" ht="15.75" thickBot="1">
      <c r="A14" s="20" t="s">
        <v>28</v>
      </c>
      <c r="B14" s="106"/>
      <c r="C14" s="153"/>
      <c r="D14" s="143"/>
      <c r="E14" s="143"/>
      <c r="F14" s="154"/>
      <c r="G14" s="219"/>
      <c r="H14" s="33">
        <v>91</v>
      </c>
      <c r="I14" s="42">
        <v>9</v>
      </c>
      <c r="J14" s="219"/>
      <c r="K14" s="43">
        <v>91</v>
      </c>
      <c r="L14" s="43">
        <v>9</v>
      </c>
      <c r="M14" s="219"/>
      <c r="N14" s="43">
        <v>91</v>
      </c>
      <c r="O14" s="42">
        <v>9</v>
      </c>
      <c r="P14" s="219"/>
      <c r="Q14" s="46">
        <v>91</v>
      </c>
      <c r="R14" s="43">
        <v>9</v>
      </c>
      <c r="S14" s="47"/>
      <c r="T14" s="39">
        <f t="shared" ref="T14:T15" si="2">SUM(H14,I14,K14,L14,N14,O14,Q14,R14,S14)</f>
        <v>400</v>
      </c>
      <c r="U14" s="57">
        <f t="shared" si="1"/>
        <v>0</v>
      </c>
    </row>
    <row r="15" spans="1:21" ht="15.75" thickBot="1">
      <c r="A15" s="20" t="s">
        <v>51</v>
      </c>
      <c r="B15" s="106"/>
      <c r="C15" s="153"/>
      <c r="D15" s="155"/>
      <c r="E15" s="155"/>
      <c r="F15" s="59"/>
      <c r="G15" s="41">
        <v>1</v>
      </c>
      <c r="H15" s="33">
        <v>7</v>
      </c>
      <c r="I15" s="42">
        <v>18</v>
      </c>
      <c r="J15" s="41">
        <v>1</v>
      </c>
      <c r="K15" s="43">
        <v>7</v>
      </c>
      <c r="L15" s="43">
        <v>18</v>
      </c>
      <c r="M15" s="41">
        <v>1</v>
      </c>
      <c r="N15" s="43">
        <v>7</v>
      </c>
      <c r="O15" s="42">
        <v>18</v>
      </c>
      <c r="P15" s="56">
        <v>1</v>
      </c>
      <c r="Q15" s="46">
        <v>7</v>
      </c>
      <c r="R15" s="43">
        <v>18</v>
      </c>
      <c r="S15" s="47"/>
      <c r="T15" s="39">
        <f t="shared" si="2"/>
        <v>100</v>
      </c>
      <c r="U15" s="57">
        <f t="shared" si="1"/>
        <v>4</v>
      </c>
    </row>
    <row r="16" spans="1:21" ht="15.75" thickBot="1">
      <c r="A16" s="20"/>
      <c r="B16" s="106"/>
      <c r="C16" s="153"/>
      <c r="D16" s="155"/>
      <c r="E16" s="155"/>
      <c r="F16" s="59"/>
      <c r="G16" s="41"/>
      <c r="H16" s="33"/>
      <c r="I16" s="42"/>
      <c r="J16" s="41"/>
      <c r="K16" s="43"/>
      <c r="L16" s="43"/>
      <c r="M16" s="41"/>
      <c r="N16" s="43"/>
      <c r="O16" s="42"/>
      <c r="P16" s="56"/>
      <c r="Q16" s="46"/>
      <c r="R16" s="43"/>
      <c r="S16" s="47"/>
      <c r="T16" s="39">
        <f t="shared" ref="T16:T18" si="3">SUM(H16,I16,K16,L16,N16,O16,R16,S16)</f>
        <v>0</v>
      </c>
      <c r="U16" s="57">
        <f t="shared" si="1"/>
        <v>0</v>
      </c>
    </row>
    <row r="17" spans="1:21" ht="15.75" thickBot="1">
      <c r="A17" s="20"/>
      <c r="B17" s="106"/>
      <c r="C17" s="153"/>
      <c r="D17" s="155"/>
      <c r="E17" s="155"/>
      <c r="F17" s="59"/>
      <c r="G17" s="41"/>
      <c r="H17" s="33"/>
      <c r="I17" s="42"/>
      <c r="J17" s="41"/>
      <c r="K17" s="43"/>
      <c r="L17" s="43"/>
      <c r="M17" s="41"/>
      <c r="N17" s="43"/>
      <c r="O17" s="42"/>
      <c r="P17" s="56"/>
      <c r="Q17" s="46"/>
      <c r="R17" s="43"/>
      <c r="S17" s="47"/>
      <c r="T17" s="39">
        <f t="shared" si="3"/>
        <v>0</v>
      </c>
      <c r="U17" s="57">
        <f t="shared" si="1"/>
        <v>0</v>
      </c>
    </row>
    <row r="18" spans="1:21" ht="15.75" thickBot="1">
      <c r="A18" s="20"/>
      <c r="B18" s="106"/>
      <c r="C18" s="202"/>
      <c r="D18" s="146"/>
      <c r="E18" s="146"/>
      <c r="F18" s="203"/>
      <c r="G18" s="41"/>
      <c r="H18" s="33"/>
      <c r="I18" s="64"/>
      <c r="J18" s="50"/>
      <c r="K18" s="43"/>
      <c r="L18" s="43"/>
      <c r="M18" s="50"/>
      <c r="N18" s="43"/>
      <c r="O18" s="42"/>
      <c r="P18" s="56"/>
      <c r="Q18" s="46"/>
      <c r="R18" s="43"/>
      <c r="S18" s="47"/>
      <c r="T18" s="39">
        <f t="shared" si="3"/>
        <v>0</v>
      </c>
      <c r="U18" s="57">
        <f t="shared" si="1"/>
        <v>0</v>
      </c>
    </row>
    <row r="19" spans="1:21" ht="16.5" thickBot="1">
      <c r="A19" s="108"/>
      <c r="B19" s="66"/>
      <c r="C19" s="206"/>
      <c r="D19" s="207"/>
      <c r="E19" s="208"/>
      <c r="F19" s="66"/>
      <c r="G19" s="67">
        <f>SUM(G8,G9,G10,G11,G12,G13,G14,G15,G18)</f>
        <v>25</v>
      </c>
      <c r="H19" s="68">
        <f>SUM(H8,H9,H10,H11,H12,H13,H14,H18)</f>
        <v>247</v>
      </c>
      <c r="I19" s="68">
        <f>SUM(I8,I9,I10,I11,I12,I13,I14,I18)</f>
        <v>453</v>
      </c>
      <c r="J19" s="67">
        <f>SUM(J8,J9,J10,J11,J12,J13,J14,J15,J18)</f>
        <v>25</v>
      </c>
      <c r="K19" s="68">
        <f>SUM(K8,K9,K10,K11,K12,K13,K14,K18)</f>
        <v>247</v>
      </c>
      <c r="L19" s="68">
        <f>SUM(L8,L9,L10,L11,L12,L13,L14,L18)</f>
        <v>453</v>
      </c>
      <c r="M19" s="67">
        <f>SUM(M8,M9,M10,M11,M12,M13,M14,M15,M18)</f>
        <v>29</v>
      </c>
      <c r="N19" s="68">
        <f>SUM(N8,N9,N10,N11,N12,N13,N14,N18)</f>
        <v>292</v>
      </c>
      <c r="O19" s="68">
        <f>SUM(O8,O9,O10,O11,O12,O13,O14,O18)</f>
        <v>508</v>
      </c>
      <c r="P19" s="172">
        <f>SUM(P8,P9,P10,P11,P12,P13,P14,P15,P18)</f>
        <v>31</v>
      </c>
      <c r="Q19" s="173"/>
      <c r="R19" s="68">
        <f>SUM(R8,R9,R10,R11,R12,R13,R14,R18)</f>
        <v>148</v>
      </c>
      <c r="S19" s="68">
        <f>SUM(S8,S9,S10,S11,S12,S13,S14,S18)</f>
        <v>545</v>
      </c>
      <c r="T19" s="69">
        <f>SUM(T8,T9,T10,T11,T12,T13,T14,T18)</f>
        <v>3050</v>
      </c>
      <c r="U19" s="69">
        <f>SUM(U8,U9,U10,U11,U12,U13,U14:U17,U18)</f>
        <v>110</v>
      </c>
    </row>
    <row r="20" spans="1:21" ht="15.75" thickBot="1">
      <c r="A20" s="70" t="s">
        <v>14</v>
      </c>
      <c r="B20" s="71"/>
      <c r="C20" s="206"/>
      <c r="D20" s="207"/>
      <c r="E20" s="208"/>
      <c r="F20" s="72"/>
      <c r="G20" s="67">
        <v>5</v>
      </c>
      <c r="H20" s="73"/>
      <c r="I20" s="73"/>
      <c r="J20" s="74">
        <v>5</v>
      </c>
      <c r="K20" s="73"/>
      <c r="L20" s="75"/>
      <c r="M20" s="123"/>
      <c r="N20" s="75"/>
      <c r="O20" s="73"/>
      <c r="P20" s="115"/>
      <c r="Q20" s="115"/>
      <c r="R20" s="76"/>
      <c r="S20" s="77"/>
      <c r="T20" s="71"/>
      <c r="U20" s="79">
        <f t="shared" ref="U20:U34" si="4">SUM(G20,J20,M20,P20)</f>
        <v>10</v>
      </c>
    </row>
    <row r="21" spans="1:21" ht="15.75" thickBot="1">
      <c r="A21" s="22" t="s">
        <v>50</v>
      </c>
      <c r="B21" s="84"/>
      <c r="C21" s="142"/>
      <c r="D21" s="143"/>
      <c r="E21" s="143"/>
      <c r="F21" s="144"/>
      <c r="G21" s="85"/>
      <c r="H21" s="86"/>
      <c r="I21" s="86"/>
      <c r="J21" s="85"/>
      <c r="K21" s="86"/>
      <c r="L21" s="86"/>
      <c r="M21" s="85"/>
      <c r="N21" s="86"/>
      <c r="O21" s="86"/>
      <c r="P21" s="86"/>
      <c r="Q21" s="86"/>
      <c r="R21" s="86"/>
      <c r="S21" s="86"/>
      <c r="T21" s="120"/>
      <c r="U21" s="83">
        <f t="shared" si="4"/>
        <v>0</v>
      </c>
    </row>
    <row r="22" spans="1:21" ht="17.25" customHeight="1" thickBot="1">
      <c r="A22" s="15" t="s">
        <v>49</v>
      </c>
      <c r="B22" s="84"/>
      <c r="C22" s="142"/>
      <c r="D22" s="143"/>
      <c r="E22" s="143"/>
      <c r="F22" s="144"/>
      <c r="G22" s="85"/>
      <c r="H22" s="86"/>
      <c r="I22" s="86"/>
      <c r="J22" s="85"/>
      <c r="K22" s="86"/>
      <c r="L22" s="86"/>
      <c r="M22" s="85"/>
      <c r="N22" s="86"/>
      <c r="O22" s="86"/>
      <c r="P22" s="86"/>
      <c r="Q22" s="86"/>
      <c r="R22" s="86"/>
      <c r="S22" s="86"/>
      <c r="T22" s="87"/>
      <c r="U22" s="83">
        <f t="shared" si="4"/>
        <v>0</v>
      </c>
    </row>
    <row r="23" spans="1:21" ht="18" customHeight="1" thickBot="1">
      <c r="A23" s="15" t="s">
        <v>16</v>
      </c>
      <c r="B23" s="84"/>
      <c r="C23" s="142"/>
      <c r="D23" s="143"/>
      <c r="E23" s="143"/>
      <c r="F23" s="144"/>
      <c r="G23" s="85"/>
      <c r="H23" s="86"/>
      <c r="I23" s="86"/>
      <c r="J23" s="85"/>
      <c r="K23" s="86"/>
      <c r="L23" s="86"/>
      <c r="M23" s="85"/>
      <c r="N23" s="86"/>
      <c r="O23" s="86"/>
      <c r="P23" s="86"/>
      <c r="Q23" s="86"/>
      <c r="R23" s="86"/>
      <c r="S23" s="86"/>
      <c r="T23" s="87"/>
      <c r="U23" s="83">
        <f t="shared" si="4"/>
        <v>0</v>
      </c>
    </row>
    <row r="24" spans="1:21" ht="15.75" thickBot="1">
      <c r="A24" s="15" t="s">
        <v>56</v>
      </c>
      <c r="B24" s="84"/>
      <c r="C24" s="142"/>
      <c r="D24" s="143"/>
      <c r="E24" s="143"/>
      <c r="F24" s="144"/>
      <c r="G24" s="85"/>
      <c r="H24" s="86"/>
      <c r="I24" s="86"/>
      <c r="J24" s="85"/>
      <c r="K24" s="86"/>
      <c r="L24" s="86"/>
      <c r="M24" s="85"/>
      <c r="N24" s="86"/>
      <c r="O24" s="86"/>
      <c r="P24" s="86"/>
      <c r="Q24" s="86"/>
      <c r="R24" s="86"/>
      <c r="S24" s="86"/>
      <c r="T24" s="87"/>
      <c r="U24" s="83">
        <f t="shared" si="4"/>
        <v>0</v>
      </c>
    </row>
    <row r="25" spans="1:21" ht="15.75" thickBot="1">
      <c r="A25" s="18" t="s">
        <v>57</v>
      </c>
      <c r="B25" s="84"/>
      <c r="C25" s="142"/>
      <c r="D25" s="143"/>
      <c r="E25" s="143"/>
      <c r="F25" s="144"/>
      <c r="G25" s="85"/>
      <c r="H25" s="86"/>
      <c r="I25" s="86"/>
      <c r="J25" s="85"/>
      <c r="K25" s="86"/>
      <c r="L25" s="86"/>
      <c r="M25" s="85"/>
      <c r="N25" s="86"/>
      <c r="O25" s="86"/>
      <c r="P25" s="86"/>
      <c r="Q25" s="86"/>
      <c r="R25" s="86"/>
      <c r="S25" s="86"/>
      <c r="T25" s="87"/>
      <c r="U25" s="83">
        <f t="shared" si="4"/>
        <v>0</v>
      </c>
    </row>
    <row r="26" spans="1:21" ht="15.75" thickBot="1">
      <c r="A26" s="19" t="s">
        <v>55</v>
      </c>
      <c r="B26" s="88"/>
      <c r="C26" s="142"/>
      <c r="D26" s="148"/>
      <c r="E26" s="148"/>
      <c r="F26" s="89"/>
      <c r="G26" s="85"/>
      <c r="H26" s="86"/>
      <c r="I26" s="86"/>
      <c r="J26" s="85"/>
      <c r="K26" s="86"/>
      <c r="L26" s="86"/>
      <c r="M26" s="85"/>
      <c r="N26" s="86"/>
      <c r="O26" s="86"/>
      <c r="P26" s="86"/>
      <c r="Q26" s="86"/>
      <c r="R26" s="86"/>
      <c r="S26" s="86"/>
      <c r="T26" s="87"/>
      <c r="U26" s="83">
        <f t="shared" si="4"/>
        <v>0</v>
      </c>
    </row>
    <row r="27" spans="1:21" ht="15.75" thickBot="1">
      <c r="A27" s="15" t="s">
        <v>58</v>
      </c>
      <c r="B27" s="90"/>
      <c r="C27" s="142"/>
      <c r="D27" s="148"/>
      <c r="E27" s="91"/>
      <c r="F27" s="89"/>
      <c r="G27" s="85"/>
      <c r="H27" s="86"/>
      <c r="I27" s="86"/>
      <c r="J27" s="85"/>
      <c r="K27" s="86"/>
      <c r="L27" s="86"/>
      <c r="M27" s="85"/>
      <c r="N27" s="86"/>
      <c r="O27" s="86"/>
      <c r="P27" s="86"/>
      <c r="Q27" s="86"/>
      <c r="R27" s="86"/>
      <c r="S27" s="86"/>
      <c r="T27" s="87"/>
      <c r="U27" s="83">
        <f t="shared" si="4"/>
        <v>0</v>
      </c>
    </row>
    <row r="28" spans="1:21" ht="15.75" thickBot="1">
      <c r="A28" s="15" t="s">
        <v>31</v>
      </c>
      <c r="B28" s="88"/>
      <c r="C28" s="142"/>
      <c r="D28" s="148"/>
      <c r="E28" s="91"/>
      <c r="F28" s="89"/>
      <c r="G28" s="85"/>
      <c r="H28" s="86"/>
      <c r="I28" s="86"/>
      <c r="J28" s="85"/>
      <c r="K28" s="86"/>
      <c r="L28" s="86"/>
      <c r="M28" s="85"/>
      <c r="N28" s="86"/>
      <c r="O28" s="86"/>
      <c r="P28" s="86"/>
      <c r="Q28" s="86"/>
      <c r="R28" s="86"/>
      <c r="S28" s="86"/>
      <c r="T28" s="87"/>
      <c r="U28" s="83">
        <f t="shared" si="4"/>
        <v>0</v>
      </c>
    </row>
    <row r="29" spans="1:21" ht="26.25" thickBot="1">
      <c r="A29" s="16" t="s">
        <v>32</v>
      </c>
      <c r="B29" s="88"/>
      <c r="C29" s="142"/>
      <c r="D29" s="148"/>
      <c r="E29" s="91"/>
      <c r="F29" s="89"/>
      <c r="G29" s="85"/>
      <c r="H29" s="86"/>
      <c r="I29" s="86"/>
      <c r="J29" s="85"/>
      <c r="K29" s="86"/>
      <c r="L29" s="86"/>
      <c r="M29" s="85"/>
      <c r="N29" s="86"/>
      <c r="O29" s="86"/>
      <c r="P29" s="86"/>
      <c r="Q29" s="86"/>
      <c r="R29" s="86"/>
      <c r="S29" s="86"/>
      <c r="T29" s="87"/>
      <c r="U29" s="83">
        <f t="shared" si="4"/>
        <v>0</v>
      </c>
    </row>
    <row r="30" spans="1:21" ht="27" customHeight="1" thickBot="1">
      <c r="A30" s="25" t="s">
        <v>52</v>
      </c>
      <c r="B30" s="88"/>
      <c r="C30" s="142"/>
      <c r="D30" s="148"/>
      <c r="E30" s="91"/>
      <c r="F30" s="89"/>
      <c r="G30" s="85"/>
      <c r="H30" s="86"/>
      <c r="I30" s="86"/>
      <c r="J30" s="85"/>
      <c r="K30" s="86"/>
      <c r="L30" s="86"/>
      <c r="M30" s="85"/>
      <c r="N30" s="86"/>
      <c r="O30" s="86"/>
      <c r="P30" s="86"/>
      <c r="Q30" s="86"/>
      <c r="R30" s="86"/>
      <c r="S30" s="86"/>
      <c r="T30" s="87"/>
      <c r="U30" s="83">
        <f t="shared" si="4"/>
        <v>0</v>
      </c>
    </row>
    <row r="31" spans="1:21" ht="15.75" thickBot="1">
      <c r="A31" s="15" t="s">
        <v>61</v>
      </c>
      <c r="B31" s="88"/>
      <c r="C31" s="142"/>
      <c r="D31" s="148"/>
      <c r="E31" s="148"/>
      <c r="F31" s="89"/>
      <c r="G31" s="85"/>
      <c r="H31" s="86"/>
      <c r="I31" s="86"/>
      <c r="J31" s="85"/>
      <c r="K31" s="86"/>
      <c r="L31" s="86"/>
      <c r="M31" s="85"/>
      <c r="N31" s="86"/>
      <c r="O31" s="86"/>
      <c r="P31" s="86"/>
      <c r="Q31" s="86"/>
      <c r="R31" s="86"/>
      <c r="S31" s="86"/>
      <c r="T31" s="87"/>
      <c r="U31" s="83">
        <f t="shared" si="4"/>
        <v>0</v>
      </c>
    </row>
    <row r="32" spans="1:21" ht="15.75" thickBot="1">
      <c r="A32" s="23" t="s">
        <v>53</v>
      </c>
      <c r="B32" s="90"/>
      <c r="C32" s="145"/>
      <c r="D32" s="146"/>
      <c r="E32" s="146"/>
      <c r="F32" s="147"/>
      <c r="G32" s="85"/>
      <c r="H32" s="86"/>
      <c r="I32" s="86"/>
      <c r="J32" s="85"/>
      <c r="K32" s="86"/>
      <c r="L32" s="86"/>
      <c r="M32" s="85"/>
      <c r="N32" s="86"/>
      <c r="O32" s="86"/>
      <c r="P32" s="86"/>
      <c r="Q32" s="86"/>
      <c r="R32" s="86"/>
      <c r="S32" s="86"/>
      <c r="T32" s="87"/>
      <c r="U32" s="83">
        <f t="shared" si="4"/>
        <v>0</v>
      </c>
    </row>
    <row r="33" spans="1:21" ht="27" thickBot="1">
      <c r="A33" s="22" t="s">
        <v>59</v>
      </c>
      <c r="B33" s="92"/>
      <c r="C33" s="152"/>
      <c r="D33" s="152"/>
      <c r="E33" s="152"/>
      <c r="F33" s="93"/>
      <c r="G33" s="96"/>
      <c r="H33" s="92"/>
      <c r="I33" s="92"/>
      <c r="J33" s="96"/>
      <c r="K33" s="92"/>
      <c r="L33" s="86"/>
      <c r="M33" s="96"/>
      <c r="N33" s="92"/>
      <c r="O33" s="92"/>
      <c r="P33" s="92"/>
      <c r="Q33" s="92"/>
      <c r="R33" s="92"/>
      <c r="S33" s="92"/>
      <c r="T33" s="97"/>
      <c r="U33" s="83">
        <f t="shared" si="4"/>
        <v>0</v>
      </c>
    </row>
    <row r="34" spans="1:21" ht="15.75" thickBot="1">
      <c r="A34" s="124"/>
      <c r="B34" s="98"/>
      <c r="C34" s="149"/>
      <c r="D34" s="150"/>
      <c r="E34" s="150"/>
      <c r="F34" s="151"/>
      <c r="G34" s="54"/>
      <c r="H34" s="99"/>
      <c r="I34" s="99"/>
      <c r="J34" s="54"/>
      <c r="K34" s="99"/>
      <c r="L34" s="99"/>
      <c r="M34" s="54"/>
      <c r="N34" s="99"/>
      <c r="O34" s="99"/>
      <c r="P34" s="99"/>
      <c r="Q34" s="99"/>
      <c r="R34" s="99"/>
      <c r="S34" s="99"/>
      <c r="T34" s="100">
        <f>SUM(G34,J34,M34,P34)*15</f>
        <v>0</v>
      </c>
      <c r="U34" s="83">
        <f t="shared" si="4"/>
        <v>0</v>
      </c>
    </row>
    <row r="35" spans="1:21" ht="16.5" thickTop="1" thickBot="1">
      <c r="A35" s="139" t="s">
        <v>15</v>
      </c>
      <c r="B35" s="140"/>
      <c r="C35" s="140"/>
      <c r="D35" s="140"/>
      <c r="E35" s="140"/>
      <c r="F35" s="141"/>
      <c r="G35" s="101">
        <f t="shared" ref="G35:J35" si="5">SUM(G19,G20)</f>
        <v>30</v>
      </c>
      <c r="H35" s="102">
        <f t="shared" si="5"/>
        <v>247</v>
      </c>
      <c r="I35" s="102">
        <f t="shared" si="5"/>
        <v>453</v>
      </c>
      <c r="J35" s="101">
        <f t="shared" si="5"/>
        <v>30</v>
      </c>
      <c r="K35" s="102">
        <f>SUM(K19,K20)</f>
        <v>247</v>
      </c>
      <c r="L35" s="102">
        <f>SUM(L19,L20)</f>
        <v>453</v>
      </c>
      <c r="M35" s="101">
        <f>SUM(M19,M20)</f>
        <v>29</v>
      </c>
      <c r="N35" s="102">
        <f>SUM(N19,N20)</f>
        <v>292</v>
      </c>
      <c r="O35" s="102">
        <f>SUM(O19,O20)</f>
        <v>508</v>
      </c>
      <c r="P35" s="170">
        <f>SUM(P19,P20,)</f>
        <v>31</v>
      </c>
      <c r="Q35" s="171"/>
      <c r="R35" s="102">
        <f>SUM(R19,R20)</f>
        <v>148</v>
      </c>
      <c r="S35" s="102">
        <f>SUM(S19,S20)</f>
        <v>545</v>
      </c>
      <c r="T35" s="102">
        <f>SUM(T19,T20)</f>
        <v>3050</v>
      </c>
      <c r="U35" s="101">
        <f>SUM(U19,U20)</f>
        <v>120</v>
      </c>
    </row>
    <row r="36" spans="1:21" ht="15.75" thickTop="1"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21">
      <c r="A37" s="125"/>
      <c r="B37" s="125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5"/>
      <c r="Q37" s="125"/>
      <c r="R37" s="125"/>
      <c r="S37" s="125"/>
    </row>
    <row r="38" spans="1:21">
      <c r="A38" s="125"/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5"/>
      <c r="Q38" s="125"/>
      <c r="R38" s="125"/>
      <c r="S38" s="125"/>
    </row>
    <row r="39" spans="1:21">
      <c r="A39" s="125"/>
      <c r="B39" s="125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5"/>
      <c r="Q39" s="125"/>
      <c r="R39" s="125"/>
      <c r="S39" s="125"/>
    </row>
    <row r="40" spans="1:21">
      <c r="A40" s="125"/>
      <c r="B40" s="125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5"/>
      <c r="Q40" s="125"/>
      <c r="R40" s="125"/>
      <c r="S40" s="125"/>
    </row>
    <row r="41" spans="1:21">
      <c r="A41" s="125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5"/>
      <c r="Q41" s="125"/>
      <c r="R41" s="125"/>
      <c r="S41" s="125"/>
    </row>
    <row r="42" spans="1:21">
      <c r="A42" s="125"/>
      <c r="B42" s="125"/>
      <c r="C42" s="125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5"/>
      <c r="Q42" s="125"/>
      <c r="R42" s="125"/>
      <c r="S42" s="125"/>
    </row>
    <row r="43" spans="1:21">
      <c r="A43" s="125"/>
      <c r="B43" s="125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5"/>
      <c r="Q43" s="125"/>
      <c r="R43" s="125"/>
      <c r="S43" s="125"/>
    </row>
    <row r="44" spans="1:21">
      <c r="A44" s="125"/>
      <c r="B44" s="125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5"/>
      <c r="Q44" s="125"/>
      <c r="R44" s="125"/>
      <c r="S44" s="125"/>
    </row>
    <row r="45" spans="1:21">
      <c r="A45" s="125"/>
      <c r="B45" s="125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5"/>
      <c r="Q45" s="125"/>
      <c r="R45" s="125"/>
      <c r="S45" s="125"/>
    </row>
    <row r="46" spans="1:21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5"/>
      <c r="Q46" s="125"/>
      <c r="R46" s="125"/>
      <c r="S46" s="125"/>
    </row>
    <row r="47" spans="1:21">
      <c r="A47" s="125"/>
      <c r="B47" s="125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5"/>
      <c r="Q47" s="125"/>
      <c r="R47" s="125"/>
      <c r="S47" s="125"/>
    </row>
    <row r="48" spans="1:21">
      <c r="A48" s="125"/>
      <c r="B48" s="125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5"/>
      <c r="Q48" s="125"/>
      <c r="R48" s="125"/>
      <c r="S48" s="125"/>
    </row>
    <row r="49" spans="1:19">
      <c r="A49" s="125"/>
      <c r="B49" s="125"/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5"/>
      <c r="Q49" s="125"/>
      <c r="R49" s="125"/>
      <c r="S49" s="125"/>
    </row>
    <row r="50" spans="1:19">
      <c r="A50" s="125"/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5"/>
      <c r="Q50" s="125"/>
      <c r="R50" s="125"/>
      <c r="S50" s="125"/>
    </row>
    <row r="51" spans="1:19">
      <c r="A51" s="125"/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5"/>
      <c r="Q51" s="125"/>
      <c r="R51" s="125"/>
      <c r="S51" s="125"/>
    </row>
    <row r="52" spans="1:19">
      <c r="A52" s="125"/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5"/>
      <c r="Q52" s="125"/>
      <c r="R52" s="125"/>
      <c r="S52" s="125"/>
    </row>
    <row r="53" spans="1:19">
      <c r="A53" s="125"/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5"/>
      <c r="Q53" s="125"/>
      <c r="R53" s="125"/>
      <c r="S53" s="125"/>
    </row>
    <row r="54" spans="1:19">
      <c r="A54" s="125"/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5"/>
      <c r="Q54" s="125"/>
      <c r="R54" s="125"/>
      <c r="S54" s="125"/>
    </row>
    <row r="55" spans="1:19">
      <c r="A55" s="125"/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5"/>
      <c r="Q55" s="125"/>
      <c r="R55" s="125"/>
      <c r="S55" s="125"/>
    </row>
    <row r="56" spans="1:19">
      <c r="A56" s="125"/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5"/>
      <c r="Q56" s="125"/>
      <c r="R56" s="125"/>
      <c r="S56" s="125"/>
    </row>
    <row r="57" spans="1:19">
      <c r="A57" s="125"/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5"/>
      <c r="Q57" s="125"/>
      <c r="R57" s="125"/>
      <c r="S57" s="125"/>
    </row>
    <row r="58" spans="1:19">
      <c r="A58" s="125"/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5"/>
      <c r="Q58" s="125"/>
      <c r="R58" s="125"/>
      <c r="S58" s="125"/>
    </row>
    <row r="59" spans="1:19">
      <c r="A59" s="125"/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5"/>
      <c r="Q59" s="125"/>
      <c r="R59" s="125"/>
      <c r="S59" s="125"/>
    </row>
    <row r="60" spans="1:19">
      <c r="A60" s="125"/>
      <c r="B60" s="125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5"/>
      <c r="Q60" s="125"/>
      <c r="R60" s="125"/>
      <c r="S60" s="125"/>
    </row>
    <row r="61" spans="1:19">
      <c r="A61" s="125"/>
      <c r="B61" s="125"/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5"/>
      <c r="Q61" s="125"/>
      <c r="R61" s="125"/>
      <c r="S61" s="125"/>
    </row>
    <row r="62" spans="1:19">
      <c r="A62" s="125"/>
      <c r="B62" s="125"/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5"/>
      <c r="Q62" s="125"/>
      <c r="R62" s="125"/>
      <c r="S62" s="125"/>
    </row>
    <row r="63" spans="1:19">
      <c r="A63" s="125"/>
      <c r="B63" s="125"/>
      <c r="C63" s="12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5"/>
      <c r="Q63" s="125"/>
      <c r="R63" s="125"/>
      <c r="S63" s="125"/>
    </row>
    <row r="64" spans="1:19">
      <c r="A64" s="125"/>
      <c r="B64" s="125"/>
      <c r="C64" s="12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5"/>
      <c r="Q64" s="125"/>
      <c r="R64" s="125"/>
      <c r="S64" s="125"/>
    </row>
    <row r="65" spans="1:19">
      <c r="A65" s="125"/>
      <c r="B65" s="125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5"/>
      <c r="Q65" s="125"/>
      <c r="R65" s="125"/>
      <c r="S65" s="125"/>
    </row>
    <row r="66" spans="1:19">
      <c r="A66" s="125"/>
      <c r="B66" s="125"/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5"/>
      <c r="Q66" s="125"/>
      <c r="R66" s="125"/>
      <c r="S66" s="125"/>
    </row>
    <row r="67" spans="1:19">
      <c r="A67" s="125"/>
      <c r="B67" s="125"/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5"/>
      <c r="Q67" s="125"/>
      <c r="R67" s="125"/>
      <c r="S67" s="125"/>
    </row>
    <row r="68" spans="1:19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5"/>
      <c r="Q68" s="125"/>
      <c r="R68" s="125"/>
      <c r="S68" s="125"/>
    </row>
    <row r="69" spans="1:19">
      <c r="A69" s="125"/>
      <c r="B69" s="125"/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5"/>
      <c r="Q69" s="125"/>
      <c r="R69" s="125"/>
      <c r="S69" s="125"/>
    </row>
    <row r="70" spans="1:19">
      <c r="A70" s="125"/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5"/>
      <c r="Q70" s="125"/>
      <c r="R70" s="125"/>
      <c r="S70" s="125"/>
    </row>
    <row r="71" spans="1:19">
      <c r="A71" s="125"/>
      <c r="B71" s="125"/>
      <c r="C71" s="12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5"/>
      <c r="Q71" s="125"/>
      <c r="R71" s="125"/>
      <c r="S71" s="125"/>
    </row>
    <row r="72" spans="1:19">
      <c r="A72" s="125"/>
      <c r="B72" s="125"/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5"/>
      <c r="Q72" s="125"/>
      <c r="R72" s="125"/>
      <c r="S72" s="125"/>
    </row>
    <row r="73" spans="1:19">
      <c r="A73" s="125"/>
      <c r="B73" s="125"/>
      <c r="C73" s="125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5"/>
      <c r="Q73" s="125"/>
      <c r="R73" s="125"/>
      <c r="S73" s="125"/>
    </row>
    <row r="74" spans="1:19">
      <c r="A74" s="125"/>
      <c r="B74" s="125"/>
      <c r="C74" s="125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5"/>
      <c r="Q74" s="125"/>
      <c r="R74" s="125"/>
      <c r="S74" s="125"/>
    </row>
    <row r="75" spans="1:19">
      <c r="A75" s="125"/>
      <c r="B75" s="125"/>
      <c r="C75" s="125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5"/>
      <c r="Q75" s="125"/>
      <c r="R75" s="125"/>
      <c r="S75" s="125"/>
    </row>
    <row r="76" spans="1:19">
      <c r="A76" s="125"/>
      <c r="B76" s="125"/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5"/>
      <c r="Q76" s="125"/>
      <c r="R76" s="125"/>
      <c r="S76" s="125"/>
    </row>
    <row r="77" spans="1:19">
      <c r="A77" s="125"/>
      <c r="B77" s="125"/>
      <c r="C77" s="12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5"/>
      <c r="Q77" s="125"/>
      <c r="R77" s="125"/>
      <c r="S77" s="125"/>
    </row>
    <row r="78" spans="1:19">
      <c r="A78" s="125"/>
      <c r="B78" s="125"/>
      <c r="C78" s="125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5"/>
      <c r="Q78" s="125"/>
      <c r="R78" s="125"/>
      <c r="S78" s="125"/>
    </row>
    <row r="79" spans="1:19">
      <c r="A79" s="125"/>
      <c r="B79" s="125"/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5"/>
      <c r="Q79" s="125"/>
      <c r="R79" s="125"/>
      <c r="S79" s="125"/>
    </row>
    <row r="80" spans="1:19">
      <c r="A80" s="125"/>
      <c r="B80" s="125"/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5"/>
      <c r="Q80" s="125"/>
      <c r="R80" s="125"/>
      <c r="S80" s="125"/>
    </row>
    <row r="81" spans="1:19">
      <c r="A81" s="125"/>
      <c r="B81" s="125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5"/>
      <c r="Q81" s="125"/>
      <c r="R81" s="125"/>
      <c r="S81" s="125"/>
    </row>
    <row r="82" spans="1:19">
      <c r="A82" s="125"/>
      <c r="B82" s="125"/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5"/>
      <c r="Q82" s="125"/>
      <c r="R82" s="125"/>
      <c r="S82" s="125"/>
    </row>
    <row r="83" spans="1:19">
      <c r="A83" s="125"/>
      <c r="B83" s="125"/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5"/>
      <c r="Q83" s="125"/>
      <c r="R83" s="125"/>
      <c r="S83" s="125"/>
    </row>
    <row r="84" spans="1:19">
      <c r="A84" s="125"/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5"/>
      <c r="Q84" s="125"/>
      <c r="R84" s="125"/>
      <c r="S84" s="125"/>
    </row>
    <row r="85" spans="1:19">
      <c r="A85" s="125"/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5"/>
      <c r="Q85" s="125"/>
      <c r="R85" s="125"/>
      <c r="S85" s="125"/>
    </row>
    <row r="86" spans="1:19">
      <c r="A86" s="125"/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5"/>
      <c r="Q86" s="125"/>
      <c r="R86" s="125"/>
      <c r="S86" s="125"/>
    </row>
    <row r="87" spans="1:19">
      <c r="A87" s="125"/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5"/>
      <c r="Q87" s="125"/>
      <c r="R87" s="125"/>
      <c r="S87" s="125"/>
    </row>
    <row r="88" spans="1:19">
      <c r="A88" s="125"/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5"/>
      <c r="Q88" s="125"/>
      <c r="R88" s="125"/>
      <c r="S88" s="125"/>
    </row>
    <row r="89" spans="1:19">
      <c r="A89" s="125"/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5"/>
      <c r="Q89" s="125"/>
      <c r="R89" s="125"/>
      <c r="S89" s="125"/>
    </row>
    <row r="90" spans="1:19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5"/>
      <c r="Q90" s="125"/>
      <c r="R90" s="125"/>
      <c r="S90" s="125"/>
    </row>
    <row r="91" spans="1:19">
      <c r="A91" s="125"/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5"/>
      <c r="Q91" s="125"/>
      <c r="R91" s="125"/>
      <c r="S91" s="125"/>
    </row>
    <row r="92" spans="1:19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5"/>
      <c r="Q92" s="125"/>
      <c r="R92" s="125"/>
      <c r="S92" s="125"/>
    </row>
    <row r="93" spans="1:19">
      <c r="A93" s="125"/>
      <c r="B93" s="125"/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5"/>
      <c r="Q93" s="125"/>
      <c r="R93" s="125"/>
      <c r="S93" s="125"/>
    </row>
    <row r="94" spans="1:19">
      <c r="A94" s="125"/>
      <c r="B94" s="125"/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5"/>
      <c r="Q94" s="125"/>
      <c r="R94" s="125"/>
      <c r="S94" s="125"/>
    </row>
    <row r="95" spans="1:19">
      <c r="A95" s="125"/>
      <c r="B95" s="125"/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5"/>
      <c r="Q95" s="125"/>
      <c r="R95" s="125"/>
      <c r="S95" s="125"/>
    </row>
    <row r="96" spans="1:19">
      <c r="A96" s="125"/>
      <c r="B96" s="125"/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5"/>
      <c r="Q96" s="125"/>
      <c r="R96" s="125"/>
      <c r="S96" s="125"/>
    </row>
    <row r="97" spans="1:19">
      <c r="A97" s="125"/>
      <c r="B97" s="125"/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5"/>
      <c r="Q97" s="125"/>
      <c r="R97" s="125"/>
      <c r="S97" s="125"/>
    </row>
    <row r="98" spans="1:19">
      <c r="A98" s="125"/>
      <c r="B98" s="125"/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5"/>
      <c r="Q98" s="125"/>
      <c r="R98" s="125"/>
      <c r="S98" s="125"/>
    </row>
    <row r="99" spans="1:19">
      <c r="A99" s="125"/>
      <c r="B99" s="125"/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5"/>
      <c r="Q99" s="125"/>
      <c r="R99" s="125"/>
      <c r="S99" s="125"/>
    </row>
    <row r="100" spans="1:19">
      <c r="A100" s="125"/>
      <c r="B100" s="125"/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5"/>
      <c r="Q100" s="125"/>
      <c r="R100" s="125"/>
      <c r="S100" s="125"/>
    </row>
    <row r="101" spans="1:19">
      <c r="A101" s="125"/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5"/>
      <c r="Q101" s="125"/>
      <c r="R101" s="125"/>
      <c r="S101" s="125"/>
    </row>
    <row r="102" spans="1:19">
      <c r="A102" s="125"/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5"/>
      <c r="Q102" s="125"/>
      <c r="R102" s="125"/>
      <c r="S102" s="125"/>
    </row>
    <row r="103" spans="1:19">
      <c r="A103" s="125"/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5"/>
      <c r="Q103" s="125"/>
      <c r="R103" s="125"/>
      <c r="S103" s="125"/>
    </row>
    <row r="104" spans="1:19">
      <c r="A104" s="125"/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5"/>
      <c r="Q104" s="125"/>
      <c r="R104" s="125"/>
      <c r="S104" s="125"/>
    </row>
    <row r="105" spans="1:19">
      <c r="A105" s="125"/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5"/>
      <c r="Q105" s="125"/>
      <c r="R105" s="125"/>
      <c r="S105" s="125"/>
    </row>
    <row r="106" spans="1:19">
      <c r="A106" s="125"/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5"/>
      <c r="Q106" s="125"/>
      <c r="R106" s="125"/>
      <c r="S106" s="125"/>
    </row>
    <row r="107" spans="1:19">
      <c r="A107" s="125"/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5"/>
      <c r="Q107" s="125"/>
      <c r="R107" s="125"/>
      <c r="S107" s="125"/>
    </row>
    <row r="108" spans="1:19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5"/>
      <c r="Q108" s="125"/>
      <c r="R108" s="125"/>
      <c r="S108" s="125"/>
    </row>
    <row r="109" spans="1:19">
      <c r="A109" s="125"/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5"/>
      <c r="Q109" s="125"/>
      <c r="R109" s="125"/>
      <c r="S109" s="125"/>
    </row>
    <row r="110" spans="1:19">
      <c r="A110" s="125"/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5"/>
      <c r="Q110" s="125"/>
      <c r="R110" s="125"/>
      <c r="S110" s="125"/>
    </row>
    <row r="111" spans="1:19">
      <c r="A111" s="125"/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5"/>
      <c r="Q111" s="125"/>
      <c r="R111" s="125"/>
      <c r="S111" s="125"/>
    </row>
    <row r="112" spans="1:19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5"/>
      <c r="Q112" s="125"/>
      <c r="R112" s="125"/>
      <c r="S112" s="125"/>
    </row>
    <row r="113" spans="1:19">
      <c r="A113" s="125"/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5"/>
      <c r="Q113" s="125"/>
      <c r="R113" s="125"/>
      <c r="S113" s="125"/>
    </row>
    <row r="114" spans="1:19">
      <c r="A114" s="125"/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5"/>
      <c r="Q114" s="125"/>
      <c r="R114" s="125"/>
      <c r="S114" s="125"/>
    </row>
    <row r="115" spans="1:19">
      <c r="A115" s="125"/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5"/>
      <c r="Q115" s="125"/>
      <c r="R115" s="125"/>
      <c r="S115" s="125"/>
    </row>
    <row r="116" spans="1:19">
      <c r="A116" s="125"/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5"/>
      <c r="Q116" s="125"/>
      <c r="R116" s="125"/>
      <c r="S116" s="125"/>
    </row>
    <row r="117" spans="1:19">
      <c r="A117" s="125"/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5"/>
      <c r="Q117" s="125"/>
      <c r="R117" s="125"/>
      <c r="S117" s="125"/>
    </row>
    <row r="118" spans="1:19">
      <c r="A118" s="125"/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5"/>
      <c r="Q118" s="125"/>
      <c r="R118" s="125"/>
      <c r="S118" s="125"/>
    </row>
    <row r="119" spans="1:19">
      <c r="A119" s="125"/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5"/>
      <c r="Q119" s="125"/>
      <c r="R119" s="125"/>
      <c r="S119" s="125"/>
    </row>
    <row r="120" spans="1:19">
      <c r="A120" s="125"/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5"/>
      <c r="Q120" s="125"/>
      <c r="R120" s="125"/>
      <c r="S120" s="125"/>
    </row>
    <row r="121" spans="1:19">
      <c r="A121" s="125"/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5"/>
      <c r="Q121" s="125"/>
      <c r="R121" s="125"/>
      <c r="S121" s="125"/>
    </row>
    <row r="122" spans="1:19">
      <c r="A122" s="125"/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5"/>
      <c r="Q122" s="125"/>
      <c r="R122" s="125"/>
      <c r="S122" s="125"/>
    </row>
    <row r="123" spans="1:19">
      <c r="A123" s="125"/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5"/>
      <c r="Q123" s="125"/>
      <c r="R123" s="125"/>
      <c r="S123" s="125"/>
    </row>
    <row r="124" spans="1:19">
      <c r="A124" s="125"/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5"/>
      <c r="Q124" s="125"/>
      <c r="R124" s="125"/>
      <c r="S124" s="125"/>
    </row>
    <row r="125" spans="1:19">
      <c r="A125" s="125"/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5"/>
      <c r="Q125" s="125"/>
      <c r="R125" s="125"/>
      <c r="S125" s="125"/>
    </row>
    <row r="126" spans="1:19">
      <c r="A126" s="125"/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5"/>
      <c r="Q126" s="125"/>
      <c r="R126" s="125"/>
      <c r="S126" s="125"/>
    </row>
    <row r="127" spans="1:19">
      <c r="A127" s="125"/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5"/>
      <c r="Q127" s="125"/>
      <c r="R127" s="125"/>
      <c r="S127" s="125"/>
    </row>
    <row r="128" spans="1:19">
      <c r="A128" s="125"/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5"/>
      <c r="Q128" s="125"/>
      <c r="R128" s="125"/>
      <c r="S128" s="125"/>
    </row>
    <row r="129" spans="1:19">
      <c r="A129" s="125"/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5"/>
      <c r="Q129" s="125"/>
      <c r="R129" s="125"/>
      <c r="S129" s="125"/>
    </row>
    <row r="130" spans="1:19">
      <c r="A130" s="125"/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5"/>
      <c r="Q130" s="125"/>
      <c r="R130" s="125"/>
      <c r="S130" s="125"/>
    </row>
    <row r="131" spans="1:19">
      <c r="A131" s="125"/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5"/>
      <c r="Q131" s="125"/>
      <c r="R131" s="125"/>
      <c r="S131" s="125"/>
    </row>
    <row r="132" spans="1:19">
      <c r="A132" s="125"/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5"/>
      <c r="Q132" s="125"/>
      <c r="R132" s="125"/>
      <c r="S132" s="125"/>
    </row>
    <row r="133" spans="1:19">
      <c r="A133" s="125"/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5"/>
      <c r="Q133" s="125"/>
      <c r="R133" s="125"/>
      <c r="S133" s="125"/>
    </row>
    <row r="134" spans="1:19">
      <c r="A134" s="125"/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5"/>
      <c r="Q134" s="125"/>
      <c r="R134" s="125"/>
      <c r="S134" s="125"/>
    </row>
    <row r="135" spans="1:19">
      <c r="A135" s="125"/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5"/>
      <c r="Q135" s="125"/>
      <c r="R135" s="125"/>
      <c r="S135" s="125"/>
    </row>
    <row r="136" spans="1:19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5"/>
      <c r="Q136" s="125"/>
      <c r="R136" s="125"/>
      <c r="S136" s="125"/>
    </row>
    <row r="137" spans="1:19">
      <c r="A137" s="125"/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5"/>
      <c r="Q137" s="125"/>
      <c r="R137" s="125"/>
      <c r="S137" s="125"/>
    </row>
    <row r="138" spans="1:19">
      <c r="A138" s="125"/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5"/>
      <c r="Q138" s="125"/>
      <c r="R138" s="125"/>
      <c r="S138" s="125"/>
    </row>
    <row r="139" spans="1:19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5"/>
      <c r="Q139" s="125"/>
      <c r="R139" s="125"/>
      <c r="S139" s="125"/>
    </row>
    <row r="140" spans="1:19">
      <c r="A140" s="125"/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5"/>
      <c r="Q140" s="125"/>
      <c r="R140" s="125"/>
      <c r="S140" s="125"/>
    </row>
    <row r="141" spans="1:19">
      <c r="A141" s="125"/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5"/>
      <c r="Q141" s="125"/>
      <c r="R141" s="125"/>
      <c r="S141" s="125"/>
    </row>
    <row r="142" spans="1:19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5"/>
      <c r="Q142" s="125"/>
      <c r="R142" s="125"/>
      <c r="S142" s="125"/>
    </row>
    <row r="143" spans="1:19">
      <c r="A143" s="125"/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5"/>
      <c r="Q143" s="125"/>
      <c r="R143" s="125"/>
      <c r="S143" s="125"/>
    </row>
    <row r="144" spans="1:19">
      <c r="A144" s="125"/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5"/>
      <c r="Q144" s="125"/>
      <c r="R144" s="125"/>
      <c r="S144" s="125"/>
    </row>
    <row r="145" spans="1:19">
      <c r="A145" s="125"/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5"/>
      <c r="Q145" s="125"/>
      <c r="R145" s="125"/>
      <c r="S145" s="125"/>
    </row>
    <row r="146" spans="1:19">
      <c r="A146" s="125"/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5"/>
      <c r="Q146" s="125"/>
      <c r="R146" s="125"/>
      <c r="S146" s="125"/>
    </row>
    <row r="147" spans="1:19">
      <c r="A147" s="125"/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5"/>
      <c r="Q147" s="125"/>
      <c r="R147" s="125"/>
      <c r="S147" s="125"/>
    </row>
    <row r="148" spans="1:19">
      <c r="A148" s="125"/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5"/>
      <c r="Q148" s="125"/>
      <c r="R148" s="125"/>
      <c r="S148" s="125"/>
    </row>
    <row r="149" spans="1:19">
      <c r="A149" s="125"/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5"/>
      <c r="Q149" s="125"/>
      <c r="R149" s="125"/>
      <c r="S149" s="125"/>
    </row>
    <row r="150" spans="1:19">
      <c r="A150" s="125"/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5"/>
      <c r="Q150" s="125"/>
      <c r="R150" s="125"/>
      <c r="S150" s="125"/>
    </row>
    <row r="151" spans="1:19">
      <c r="A151" s="125"/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5"/>
      <c r="Q151" s="125"/>
      <c r="R151" s="125"/>
      <c r="S151" s="125"/>
    </row>
    <row r="152" spans="1:19">
      <c r="A152" s="125"/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5"/>
      <c r="Q152" s="125"/>
      <c r="R152" s="125"/>
      <c r="S152" s="125"/>
    </row>
    <row r="153" spans="1:19">
      <c r="A153" s="125"/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5"/>
      <c r="Q153" s="125"/>
      <c r="R153" s="125"/>
      <c r="S153" s="125"/>
    </row>
    <row r="154" spans="1:19">
      <c r="A154" s="125"/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5"/>
      <c r="Q154" s="125"/>
      <c r="R154" s="125"/>
      <c r="S154" s="125"/>
    </row>
    <row r="155" spans="1:19">
      <c r="A155" s="125"/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5"/>
      <c r="Q155" s="125"/>
      <c r="R155" s="125"/>
      <c r="S155" s="125"/>
    </row>
    <row r="156" spans="1:19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5"/>
      <c r="Q156" s="125"/>
      <c r="R156" s="125"/>
      <c r="S156" s="125"/>
    </row>
    <row r="157" spans="1:19">
      <c r="A157" s="125"/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5"/>
      <c r="Q157" s="125"/>
      <c r="R157" s="125"/>
      <c r="S157" s="125"/>
    </row>
    <row r="158" spans="1:19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5"/>
      <c r="Q158" s="125"/>
      <c r="R158" s="125"/>
      <c r="S158" s="125"/>
    </row>
    <row r="159" spans="1:19">
      <c r="A159" s="125"/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5"/>
      <c r="Q159" s="125"/>
      <c r="R159" s="125"/>
      <c r="S159" s="125"/>
    </row>
    <row r="160" spans="1:19">
      <c r="A160" s="125"/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5"/>
      <c r="Q160" s="125"/>
      <c r="R160" s="125"/>
      <c r="S160" s="125"/>
    </row>
    <row r="161" spans="1:19">
      <c r="A161" s="125"/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5"/>
      <c r="Q161" s="125"/>
      <c r="R161" s="125"/>
      <c r="S161" s="125"/>
    </row>
    <row r="162" spans="1:19">
      <c r="A162" s="125"/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5"/>
      <c r="Q162" s="125"/>
      <c r="R162" s="125"/>
      <c r="S162" s="125"/>
    </row>
    <row r="163" spans="1:19">
      <c r="A163" s="125"/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5"/>
      <c r="Q163" s="125"/>
      <c r="R163" s="125"/>
      <c r="S163" s="125"/>
    </row>
    <row r="164" spans="1:19">
      <c r="A164" s="125"/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5"/>
      <c r="Q164" s="125"/>
      <c r="R164" s="125"/>
      <c r="S164" s="125"/>
    </row>
    <row r="165" spans="1:19">
      <c r="A165" s="125"/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5"/>
      <c r="Q165" s="125"/>
      <c r="R165" s="125"/>
      <c r="S165" s="125"/>
    </row>
    <row r="166" spans="1:19">
      <c r="A166" s="125"/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5"/>
      <c r="Q166" s="125"/>
      <c r="R166" s="125"/>
      <c r="S166" s="125"/>
    </row>
    <row r="167" spans="1:19">
      <c r="A167" s="125"/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5"/>
      <c r="Q167" s="125"/>
      <c r="R167" s="125"/>
      <c r="S167" s="125"/>
    </row>
    <row r="168" spans="1:19">
      <c r="A168" s="125"/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5"/>
      <c r="Q168" s="125"/>
      <c r="R168" s="125"/>
      <c r="S168" s="125"/>
    </row>
    <row r="169" spans="1:19">
      <c r="A169" s="125"/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5"/>
      <c r="Q169" s="125"/>
      <c r="R169" s="125"/>
      <c r="S169" s="125"/>
    </row>
    <row r="170" spans="1:19">
      <c r="A170" s="125"/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5"/>
      <c r="Q170" s="125"/>
      <c r="R170" s="125"/>
      <c r="S170" s="125"/>
    </row>
    <row r="171" spans="1:19">
      <c r="A171" s="125"/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5"/>
      <c r="Q171" s="125"/>
      <c r="R171" s="125"/>
      <c r="S171" s="125"/>
    </row>
    <row r="172" spans="1:19"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1:19"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9"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1:19"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1:19"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4:15"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4:15"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4:15"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4:15"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4:15"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4:15"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4:15"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4:15"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4:15"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4:15"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4:15"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4:15"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4:15"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4:15"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4:15"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4:15"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4:15"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4:15"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4:15"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4:15"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4:15"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4:15"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4:15"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4:15"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4:15"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4:15"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4:15"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4:15"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4:15"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4:15"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4:15"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4:1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4:1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4:1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4:1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4:1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4:1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4:1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4:1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4:15"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4:15"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4:15"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4:15"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4:15"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4:15"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4:15"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4:15"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4:15"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4:15"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4:15"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4:15"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4:15"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4:15"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4:15"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4:1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4:1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4:15"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4:15"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4:15"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4:15"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4:15"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4:15"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4:15"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4:15"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4:15"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4:15"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4:15"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4:15"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4:15"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4:15"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4:15"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4:15"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4:15"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4:15"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4:15"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4:15"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4:15"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4:15"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4:15"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4:15"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4:15"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4:15"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4:15"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4:15"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4:15"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4:15"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4:15"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4:15"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4:15"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4:15"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4:15"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4:15"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4:15"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4:15"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4:15"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4:15"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4:15"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4:15"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4:15"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4:15"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4:15"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4:15"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4:15"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4:15"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4:15"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4:15"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4:15"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4:15"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4:15"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4:15"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4:15"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4:15"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4:15"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4:15"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4:15"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4:15"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4:15"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4:15"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4:15"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4:15"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4:15"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4:15"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4:15"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4:15"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4:15"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4:15"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4:15"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4:15"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4:15"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4:15"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4:15"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4:15"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4:15"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4:15"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4:15"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4:15"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4:15"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4:15"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4:15"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4:15"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4:15"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4:15"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4:15"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4:15"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4:15"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4:15"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4:15"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4:15"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4:15"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4:15"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4:15"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4:15"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4:15"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4:15"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4:15"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4:15"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4:15"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4:15"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4:15"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4:15"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4:15"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4:15"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4:15"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4:15"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4:15"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4:15"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4:15"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4:15"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4:15"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4:15"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4:15"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4:15"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4:15"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4:15"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4:15"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4:15"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4:15"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4:15"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4:15"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4:15"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4:15"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4:15"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4:15"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4:15"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4:15"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4:15"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4:15"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4:15"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4:15"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4:15"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</row>
    <row r="367" spans="4:15"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4:15"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4:15"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4:15"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4:15"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4:15"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4:15"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4" spans="4:15"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</row>
    <row r="375" spans="4:15"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4:15"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4:15"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4:15"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4:15"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4:15"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4:15"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4:15"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4:15"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4:15"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</row>
    <row r="385" spans="4:15"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</row>
    <row r="386" spans="4:15"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4:15"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4:15"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4:15"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4:15"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4:15"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4:15"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3" spans="4:15"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4:15"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4:15"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4:15"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4:15"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4:15"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4:15"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4:15"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4:15"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2" spans="4:15"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</row>
    <row r="403" spans="4:15"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</row>
    <row r="404" spans="4:15"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</row>
    <row r="405" spans="4:15"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4:15"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4:15"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4:15"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4:15"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4:15"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4:15"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2" spans="4:15"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</row>
    <row r="413" spans="4:15"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</row>
    <row r="414" spans="4:15"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4:15"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4:15"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4:15"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4:15"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4:15"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4:15"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4:15"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2" spans="4:15"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</row>
    <row r="423" spans="4:15"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</row>
    <row r="424" spans="4:15"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4:15"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4:15"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4:15"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4:15"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4:15"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4:15"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4:15"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4:15"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4:15"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4:15"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4:15"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4:15"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4:15"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4:15"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4:15"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4:15"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1" spans="4:15"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</row>
    <row r="442" spans="4:15"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</row>
    <row r="443" spans="4:15"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4:15"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4:15"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4:15"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4:15"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4:15"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4:15"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4:15"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4:15"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4:15"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4:15"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4:15"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4:15"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4:15"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4:15"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4:15"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59" spans="4:15"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</row>
    <row r="460" spans="4:15"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</row>
    <row r="461" spans="4:15"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</row>
    <row r="462" spans="4:15"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4:15"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4:15"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4:15"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4:15"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4:15"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4:15"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69" spans="4:15"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4:15"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</row>
    <row r="471" spans="4:15"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</row>
    <row r="472" spans="4:15"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4:15"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4:15"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4:15"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4:15"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4:15"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4:15"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79" spans="4:15"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</row>
    <row r="480" spans="4:15"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</row>
    <row r="481" spans="4:15"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</row>
    <row r="482" spans="4:15"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4:15"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4:15"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4:15"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4:15"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4:15"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4:15"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89" spans="4:15"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4:15"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4:15"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4:15"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4:15"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4:15"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4:15"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4:15"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4:15"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4:15"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4:15"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0" spans="4:15"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</row>
    <row r="501" spans="4:15"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</row>
    <row r="502" spans="4:15"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</row>
    <row r="503" spans="4:15"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4:15"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4:15"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4:15"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4:15"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4:15"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4:15"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4:15"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</row>
    <row r="511" spans="4:15"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</row>
    <row r="512" spans="4:15"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</row>
    <row r="513" spans="4:15"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4:15"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</row>
    <row r="515" spans="4:15"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</row>
    <row r="516" spans="4:15"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</row>
    <row r="517" spans="4:15"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</row>
    <row r="518" spans="4:15"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</row>
    <row r="519" spans="4:15"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</row>
    <row r="520" spans="4:15"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</row>
    <row r="521" spans="4:15"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</row>
    <row r="522" spans="4:15"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</row>
    <row r="523" spans="4:15"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</row>
    <row r="524" spans="4:15"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</row>
    <row r="525" spans="4:15"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</row>
    <row r="526" spans="4:15"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</row>
    <row r="527" spans="4:15"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</row>
    <row r="528" spans="4:15"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</row>
    <row r="529" spans="4:15"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</row>
    <row r="530" spans="4:15"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</row>
    <row r="531" spans="4:15"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</row>
    <row r="532" spans="4:15"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</row>
    <row r="533" spans="4:15"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</row>
    <row r="534" spans="4:15"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</row>
    <row r="535" spans="4:15"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</row>
    <row r="536" spans="4:15"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</row>
    <row r="537" spans="4:15"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</row>
    <row r="538" spans="4:15"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</row>
    <row r="539" spans="4:15"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</row>
    <row r="540" spans="4:15"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</row>
    <row r="541" spans="4:15"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</row>
    <row r="542" spans="4:15"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</row>
    <row r="543" spans="4:15"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</row>
    <row r="544" spans="4:15"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</row>
    <row r="545" spans="4:15"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</row>
    <row r="546" spans="4:15"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</row>
    <row r="547" spans="4:15"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</row>
    <row r="548" spans="4:15"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</row>
    <row r="549" spans="4:15"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</row>
    <row r="550" spans="4:15"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</row>
    <row r="551" spans="4:15"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</row>
    <row r="552" spans="4:15"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</row>
    <row r="553" spans="4:15"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</row>
    <row r="554" spans="4:15"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</row>
    <row r="555" spans="4:15"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</row>
    <row r="556" spans="4:15"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</row>
    <row r="557" spans="4:15"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</row>
    <row r="558" spans="4:15"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</row>
    <row r="559" spans="4:15"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</row>
    <row r="560" spans="4:15"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</row>
    <row r="561" spans="4:15"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</row>
    <row r="562" spans="4:15"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</row>
    <row r="563" spans="4:15"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</row>
    <row r="564" spans="4:15"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</row>
    <row r="565" spans="4:15"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</row>
    <row r="566" spans="4:15"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</row>
    <row r="567" spans="4:15"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</row>
    <row r="568" spans="4:15"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</row>
    <row r="569" spans="4:15"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</row>
    <row r="570" spans="4:15"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</row>
    <row r="571" spans="4:15"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</row>
    <row r="572" spans="4:15"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</row>
    <row r="573" spans="4:15"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</row>
    <row r="574" spans="4:15"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</row>
    <row r="575" spans="4:15"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</row>
    <row r="576" spans="4:15"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</row>
    <row r="577" spans="4:15"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</row>
    <row r="578" spans="4:15"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</row>
    <row r="579" spans="4:15"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</row>
    <row r="580" spans="4:15"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</row>
    <row r="581" spans="4:15"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</row>
    <row r="582" spans="4:15"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</row>
    <row r="583" spans="4:15"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</row>
    <row r="584" spans="4:15"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</row>
    <row r="585" spans="4:15"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</row>
    <row r="586" spans="4:15"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</row>
    <row r="587" spans="4:15"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</row>
    <row r="588" spans="4:15"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</row>
    <row r="589" spans="4:15"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</row>
    <row r="590" spans="4:15"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</row>
    <row r="591" spans="4:15"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</row>
    <row r="592" spans="4:15"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</row>
    <row r="593" spans="4:15"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</row>
    <row r="594" spans="4:15"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</row>
    <row r="595" spans="4:15"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</row>
    <row r="596" spans="4:15"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</row>
    <row r="597" spans="4:15"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</row>
    <row r="598" spans="4:15"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</row>
    <row r="599" spans="4:15"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</row>
    <row r="600" spans="4:15"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</row>
    <row r="601" spans="4:15"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</row>
    <row r="602" spans="4:15"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</row>
    <row r="603" spans="4:15"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</row>
    <row r="604" spans="4:15"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</row>
    <row r="605" spans="4:15"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</row>
    <row r="606" spans="4:15"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</row>
    <row r="607" spans="4:15"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</row>
    <row r="608" spans="4:15"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</row>
    <row r="609" spans="4:15"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</row>
    <row r="610" spans="4:15"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</row>
    <row r="611" spans="4:15"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</row>
    <row r="612" spans="4:15"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</row>
    <row r="613" spans="4:15"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</row>
    <row r="614" spans="4:15"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</row>
    <row r="615" spans="4:15"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</row>
    <row r="616" spans="4:15"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</row>
    <row r="617" spans="4:15"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</row>
    <row r="618" spans="4:15"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</row>
    <row r="619" spans="4:15"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</row>
    <row r="620" spans="4:15"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</row>
    <row r="621" spans="4:15"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</row>
    <row r="622" spans="4:15"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</row>
    <row r="623" spans="4:15"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</row>
    <row r="624" spans="4:15"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</row>
    <row r="625" spans="4:15"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</row>
    <row r="626" spans="4:15"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</row>
    <row r="627" spans="4:15"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</row>
    <row r="628" spans="4:15"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</row>
    <row r="629" spans="4:15"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</row>
    <row r="630" spans="4:15"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</row>
    <row r="631" spans="4:15"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</row>
    <row r="632" spans="4:15"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</row>
    <row r="633" spans="4:15"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</row>
    <row r="634" spans="4:15"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</row>
    <row r="635" spans="4:15"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</row>
    <row r="636" spans="4:15"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</row>
    <row r="637" spans="4:15"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</row>
    <row r="638" spans="4:15"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</row>
    <row r="639" spans="4:15"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</row>
    <row r="640" spans="4:15"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</row>
    <row r="641" spans="4:15"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</row>
    <row r="642" spans="4:15"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</row>
    <row r="643" spans="4:15"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</row>
    <row r="644" spans="4:15"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</row>
    <row r="645" spans="4:15"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</row>
    <row r="646" spans="4:15"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</row>
    <row r="647" spans="4:15"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</row>
    <row r="648" spans="4:15"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</row>
    <row r="649" spans="4:15"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</row>
    <row r="650" spans="4:15"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</row>
    <row r="651" spans="4:15"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</row>
    <row r="652" spans="4:15"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</row>
    <row r="653" spans="4:15"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</row>
    <row r="654" spans="4:15"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</row>
    <row r="655" spans="4:15"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</row>
    <row r="656" spans="4:15"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</row>
    <row r="657" spans="4:15"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</row>
    <row r="658" spans="4:15"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</row>
    <row r="659" spans="4:15"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</row>
    <row r="660" spans="4:15"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</row>
    <row r="661" spans="4:15"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</row>
    <row r="662" spans="4:15"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</row>
    <row r="663" spans="4:15"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</row>
    <row r="664" spans="4:15"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</row>
    <row r="665" spans="4:15"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</row>
    <row r="666" spans="4:15"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</row>
    <row r="667" spans="4:15"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</row>
    <row r="668" spans="4:15"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</row>
    <row r="669" spans="4:15"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</row>
    <row r="670" spans="4:15"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</row>
    <row r="671" spans="4:15"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</row>
    <row r="672" spans="4:15"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</row>
    <row r="673" spans="4:15"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</row>
    <row r="674" spans="4:15"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</row>
    <row r="675" spans="4:15"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</row>
    <row r="676" spans="4:15"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</row>
    <row r="677" spans="4:15"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</row>
    <row r="678" spans="4:15"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</row>
    <row r="679" spans="4:15"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</row>
    <row r="680" spans="4:15"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</row>
    <row r="681" spans="4:15"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</row>
    <row r="682" spans="4:15"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</row>
    <row r="683" spans="4:15"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</row>
    <row r="684" spans="4:15"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</row>
    <row r="685" spans="4:15"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</row>
    <row r="686" spans="4:15"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</row>
    <row r="687" spans="4:15"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</row>
    <row r="688" spans="4:15"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</row>
    <row r="689" spans="4:15"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</row>
    <row r="690" spans="4:15"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</row>
    <row r="691" spans="4:15"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</row>
    <row r="692" spans="4:15"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</row>
    <row r="693" spans="4:15"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</row>
    <row r="694" spans="4:15"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</row>
    <row r="695" spans="4:15"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</row>
    <row r="696" spans="4:15"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</row>
    <row r="697" spans="4:15"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</row>
    <row r="698" spans="4:15"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</row>
    <row r="699" spans="4:15"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</row>
    <row r="700" spans="4:15"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</row>
    <row r="701" spans="4:15"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</row>
    <row r="702" spans="4:15"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</row>
    <row r="703" spans="4:15"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</row>
    <row r="704" spans="4:15"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</row>
    <row r="705" spans="4:15"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</row>
    <row r="706" spans="4:15"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</row>
    <row r="707" spans="4:15"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</row>
    <row r="708" spans="4:15"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</row>
    <row r="709" spans="4:15"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</row>
    <row r="710" spans="4:15"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</row>
    <row r="711" spans="4:15"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</row>
    <row r="712" spans="4:15"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</row>
    <row r="713" spans="4:15"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</row>
    <row r="714" spans="4:15"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</row>
    <row r="715" spans="4:15"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</row>
    <row r="716" spans="4:15"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</row>
    <row r="717" spans="4:15"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</row>
    <row r="718" spans="4:15"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</row>
    <row r="719" spans="4:15"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</row>
    <row r="720" spans="4:15"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</row>
    <row r="721" spans="4:15"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</row>
    <row r="722" spans="4:15"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</row>
    <row r="723" spans="4:15"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</row>
    <row r="724" spans="4:15"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</row>
    <row r="725" spans="4:15"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</row>
    <row r="726" spans="4:15"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</row>
    <row r="727" spans="4:15"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</row>
    <row r="728" spans="4:15"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</row>
    <row r="729" spans="4:15"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</row>
    <row r="730" spans="4:15"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</row>
    <row r="731" spans="4:15"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</row>
    <row r="732" spans="4:15"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</row>
    <row r="733" spans="4:15"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</row>
    <row r="734" spans="4:15"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</row>
    <row r="735" spans="4:15"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</row>
    <row r="736" spans="4:15"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</row>
    <row r="737" spans="4:15"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</row>
    <row r="738" spans="4:15"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</row>
    <row r="739" spans="4:15"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</row>
    <row r="740" spans="4:15"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</row>
    <row r="741" spans="4:15"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</row>
    <row r="742" spans="4:15"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</row>
    <row r="743" spans="4:15"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</row>
    <row r="744" spans="4:15"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</row>
    <row r="745" spans="4:15"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</row>
    <row r="746" spans="4:15"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</row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mergeCells count="54">
    <mergeCell ref="J13:J14"/>
    <mergeCell ref="M13:M14"/>
    <mergeCell ref="P19:Q19"/>
    <mergeCell ref="C26:E26"/>
    <mergeCell ref="C19:E19"/>
    <mergeCell ref="C20:E20"/>
    <mergeCell ref="C22:F22"/>
    <mergeCell ref="C23:F23"/>
    <mergeCell ref="C24:F24"/>
    <mergeCell ref="C25:F25"/>
    <mergeCell ref="P13:P14"/>
    <mergeCell ref="A35:F35"/>
    <mergeCell ref="P35:Q35"/>
    <mergeCell ref="U5:U6"/>
    <mergeCell ref="P6:Q6"/>
    <mergeCell ref="A7:O7"/>
    <mergeCell ref="P7:Q7"/>
    <mergeCell ref="R7:U7"/>
    <mergeCell ref="T5:T6"/>
    <mergeCell ref="C11:F11"/>
    <mergeCell ref="C5:F6"/>
    <mergeCell ref="G5:I5"/>
    <mergeCell ref="J5:L5"/>
    <mergeCell ref="M5:O5"/>
    <mergeCell ref="P5:S5"/>
    <mergeCell ref="P8:P11"/>
    <mergeCell ref="G13:G14"/>
    <mergeCell ref="A4:F4"/>
    <mergeCell ref="A1:U1"/>
    <mergeCell ref="A2:U2"/>
    <mergeCell ref="A3:U3"/>
    <mergeCell ref="G4:S4"/>
    <mergeCell ref="T4:U4"/>
    <mergeCell ref="C8:F8"/>
    <mergeCell ref="C9:F9"/>
    <mergeCell ref="C10:F10"/>
    <mergeCell ref="A5:A6"/>
    <mergeCell ref="B5:B6"/>
    <mergeCell ref="C12:F12"/>
    <mergeCell ref="C13:F13"/>
    <mergeCell ref="C14:F14"/>
    <mergeCell ref="C18:F18"/>
    <mergeCell ref="C15:E15"/>
    <mergeCell ref="C16:E16"/>
    <mergeCell ref="C17:E17"/>
    <mergeCell ref="C34:F34"/>
    <mergeCell ref="C32:F32"/>
    <mergeCell ref="C21:F21"/>
    <mergeCell ref="C31:E31"/>
    <mergeCell ref="C33:E33"/>
    <mergeCell ref="C27:D27"/>
    <mergeCell ref="C28:D28"/>
    <mergeCell ref="C29:D29"/>
    <mergeCell ref="C30:D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95"/>
  <sheetViews>
    <sheetView topLeftCell="A19" zoomScale="110" zoomScaleNormal="110" workbookViewId="0">
      <selection activeCell="B37" sqref="A1:XFD1048576"/>
    </sheetView>
  </sheetViews>
  <sheetFormatPr defaultRowHeight="15"/>
  <cols>
    <col min="1" max="1" width="35.5" style="26" customWidth="1"/>
    <col min="2" max="2" width="6.75" style="26" customWidth="1"/>
    <col min="3" max="3" width="9" style="26"/>
    <col min="4" max="4" width="6.5" style="26" customWidth="1"/>
    <col min="5" max="5" width="0.375" style="26" hidden="1" customWidth="1"/>
    <col min="6" max="6" width="5.25" style="26" hidden="1" customWidth="1"/>
    <col min="7" max="7" width="6.125" style="104" customWidth="1"/>
    <col min="8" max="8" width="6" style="26" customWidth="1"/>
    <col min="9" max="9" width="6.625" style="26" customWidth="1"/>
    <col min="10" max="10" width="7.25" style="104" customWidth="1"/>
    <col min="11" max="11" width="6.625" style="26" customWidth="1"/>
    <col min="12" max="12" width="7.125" style="26" customWidth="1"/>
    <col min="13" max="13" width="6.875" style="104" customWidth="1"/>
    <col min="14" max="15" width="6.125" style="26" customWidth="1"/>
    <col min="16" max="16" width="6.25" style="26" customWidth="1"/>
    <col min="17" max="17" width="7.625" style="26" customWidth="1"/>
    <col min="18" max="18" width="5.75" style="26" customWidth="1"/>
    <col min="19" max="19" width="6.875" style="26" customWidth="1"/>
    <col min="20" max="20" width="7.25" style="26" customWidth="1"/>
    <col min="21" max="21" width="8.25" style="26" customWidth="1"/>
    <col min="22" max="24" width="9" style="26"/>
    <col min="25" max="25" width="15.375" style="26" customWidth="1"/>
    <col min="26" max="16384" width="9" style="26"/>
  </cols>
  <sheetData>
    <row r="1" spans="1:25" ht="15.75" thickTop="1">
      <c r="A1" s="176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5" ht="15.75" thickBot="1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5" ht="15.75" thickBot="1">
      <c r="A3" s="182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</row>
    <row r="4" spans="1:25" ht="15.75" thickBot="1">
      <c r="A4" s="191" t="s">
        <v>2</v>
      </c>
      <c r="B4" s="183"/>
      <c r="C4" s="183"/>
      <c r="D4" s="183"/>
      <c r="E4" s="183"/>
      <c r="F4" s="192"/>
      <c r="G4" s="156" t="s">
        <v>3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6"/>
      <c r="U4" s="185"/>
    </row>
    <row r="5" spans="1:25" ht="15.75" thickBot="1">
      <c r="A5" s="193" t="s">
        <v>4</v>
      </c>
      <c r="B5" s="195" t="s">
        <v>5</v>
      </c>
      <c r="C5" s="197" t="s">
        <v>6</v>
      </c>
      <c r="D5" s="157"/>
      <c r="E5" s="157"/>
      <c r="F5" s="158"/>
      <c r="G5" s="156" t="s">
        <v>63</v>
      </c>
      <c r="H5" s="157"/>
      <c r="I5" s="158"/>
      <c r="J5" s="156" t="s">
        <v>64</v>
      </c>
      <c r="K5" s="157"/>
      <c r="L5" s="158"/>
      <c r="M5" s="156" t="s">
        <v>65</v>
      </c>
      <c r="N5" s="157"/>
      <c r="O5" s="158"/>
      <c r="P5" s="156" t="s">
        <v>66</v>
      </c>
      <c r="Q5" s="186"/>
      <c r="R5" s="157"/>
      <c r="S5" s="158"/>
      <c r="T5" s="174" t="s">
        <v>7</v>
      </c>
      <c r="U5" s="187" t="s">
        <v>8</v>
      </c>
    </row>
    <row r="6" spans="1:25" ht="15.75" thickBot="1">
      <c r="A6" s="194"/>
      <c r="B6" s="196"/>
      <c r="C6" s="198"/>
      <c r="D6" s="150"/>
      <c r="E6" s="150"/>
      <c r="F6" s="199"/>
      <c r="G6" s="27" t="s">
        <v>9</v>
      </c>
      <c r="H6" s="28" t="s">
        <v>10</v>
      </c>
      <c r="I6" s="29" t="s">
        <v>11</v>
      </c>
      <c r="J6" s="27" t="s">
        <v>9</v>
      </c>
      <c r="K6" s="28" t="s">
        <v>10</v>
      </c>
      <c r="L6" s="29" t="s">
        <v>11</v>
      </c>
      <c r="M6" s="27" t="s">
        <v>9</v>
      </c>
      <c r="N6" s="28" t="s">
        <v>10</v>
      </c>
      <c r="O6" s="29" t="s">
        <v>11</v>
      </c>
      <c r="P6" s="189" t="s">
        <v>9</v>
      </c>
      <c r="Q6" s="190"/>
      <c r="R6" s="28" t="s">
        <v>10</v>
      </c>
      <c r="S6" s="30" t="s">
        <v>11</v>
      </c>
      <c r="T6" s="175"/>
      <c r="U6" s="188"/>
    </row>
    <row r="7" spans="1:25" ht="33" customHeight="1" thickTop="1" thickBot="1">
      <c r="A7" s="159" t="s">
        <v>12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 t="s">
        <v>24</v>
      </c>
      <c r="Q7" s="161"/>
      <c r="R7" s="162"/>
      <c r="S7" s="162"/>
      <c r="T7" s="162"/>
      <c r="U7" s="163"/>
    </row>
    <row r="8" spans="1:25" ht="18.75" customHeight="1" thickBot="1">
      <c r="A8" s="1" t="s">
        <v>20</v>
      </c>
      <c r="B8" s="31"/>
      <c r="C8" s="167"/>
      <c r="D8" s="168"/>
      <c r="E8" s="168"/>
      <c r="F8" s="169"/>
      <c r="G8" s="32">
        <v>10</v>
      </c>
      <c r="H8" s="33">
        <v>30</v>
      </c>
      <c r="I8" s="34">
        <v>220</v>
      </c>
      <c r="J8" s="32">
        <v>10</v>
      </c>
      <c r="K8" s="33">
        <v>30</v>
      </c>
      <c r="L8" s="33">
        <v>220</v>
      </c>
      <c r="M8" s="32">
        <v>10</v>
      </c>
      <c r="N8" s="33">
        <v>45</v>
      </c>
      <c r="O8" s="35">
        <v>205</v>
      </c>
      <c r="P8" s="164">
        <f>SUM(Q8:Q11)</f>
        <v>29</v>
      </c>
      <c r="Q8" s="36">
        <v>12</v>
      </c>
      <c r="R8" s="37">
        <v>45</v>
      </c>
      <c r="S8" s="38">
        <v>255</v>
      </c>
      <c r="T8" s="39">
        <f>SUM(H8,I8,K8,N8,O8,L8,R8,S8)</f>
        <v>1050</v>
      </c>
      <c r="U8" s="39">
        <f>SUM(G8,J8,M8,Q8,)</f>
        <v>42</v>
      </c>
    </row>
    <row r="9" spans="1:25" ht="15.75" thickBot="1">
      <c r="A9" s="2" t="s">
        <v>34</v>
      </c>
      <c r="B9" s="40"/>
      <c r="C9" s="153"/>
      <c r="D9" s="143"/>
      <c r="E9" s="143"/>
      <c r="F9" s="154"/>
      <c r="G9" s="41">
        <v>8</v>
      </c>
      <c r="H9" s="33">
        <v>135</v>
      </c>
      <c r="I9" s="42">
        <v>65</v>
      </c>
      <c r="J9" s="41">
        <v>8</v>
      </c>
      <c r="K9" s="43">
        <v>135</v>
      </c>
      <c r="L9" s="43">
        <v>65</v>
      </c>
      <c r="M9" s="41">
        <v>8</v>
      </c>
      <c r="N9" s="43">
        <v>135</v>
      </c>
      <c r="O9" s="44">
        <v>65</v>
      </c>
      <c r="P9" s="165"/>
      <c r="Q9" s="45">
        <v>10</v>
      </c>
      <c r="R9" s="46">
        <v>135</v>
      </c>
      <c r="S9" s="47">
        <v>115</v>
      </c>
      <c r="T9" s="39">
        <f>SUM(H9,I9,K9,N9,L9,O9,R9,S9)</f>
        <v>850</v>
      </c>
      <c r="U9" s="48">
        <f>SUM(G9,J9,M9,Q9)</f>
        <v>34</v>
      </c>
    </row>
    <row r="10" spans="1:25" ht="15.75" thickBot="1">
      <c r="A10" s="3" t="s">
        <v>35</v>
      </c>
      <c r="B10" s="105"/>
      <c r="C10" s="153"/>
      <c r="D10" s="143"/>
      <c r="E10" s="143"/>
      <c r="F10" s="154"/>
      <c r="G10" s="41"/>
      <c r="H10" s="33"/>
      <c r="I10" s="42"/>
      <c r="J10" s="41">
        <v>3</v>
      </c>
      <c r="K10" s="62">
        <v>15</v>
      </c>
      <c r="L10" s="62">
        <v>60</v>
      </c>
      <c r="M10" s="41"/>
      <c r="N10" s="43"/>
      <c r="O10" s="44"/>
      <c r="P10" s="165"/>
      <c r="Q10" s="45"/>
      <c r="R10" s="46"/>
      <c r="S10" s="47"/>
      <c r="T10" s="39">
        <f>SUM(H10,I10,K10,L10,N10,O10,R10,S10)</f>
        <v>75</v>
      </c>
      <c r="U10" s="48">
        <f>SUM(G10,J10,M10,Q10)</f>
        <v>3</v>
      </c>
    </row>
    <row r="11" spans="1:25" ht="16.5" customHeight="1" thickBot="1">
      <c r="A11" s="4" t="s">
        <v>47</v>
      </c>
      <c r="B11" s="40"/>
      <c r="C11" s="153"/>
      <c r="D11" s="143"/>
      <c r="E11" s="143"/>
      <c r="F11" s="154"/>
      <c r="G11" s="41"/>
      <c r="H11" s="33"/>
      <c r="I11" s="42"/>
      <c r="J11" s="41"/>
      <c r="K11" s="43"/>
      <c r="L11" s="43"/>
      <c r="M11" s="41"/>
      <c r="N11" s="43"/>
      <c r="O11" s="44"/>
      <c r="P11" s="166"/>
      <c r="Q11" s="49">
        <v>7</v>
      </c>
      <c r="R11" s="46">
        <v>0</v>
      </c>
      <c r="S11" s="47">
        <v>175</v>
      </c>
      <c r="T11" s="39">
        <f>SUM(H11,I11,K11,N11,O11,R11,S11)</f>
        <v>175</v>
      </c>
      <c r="U11" s="48">
        <f>SUM(G11,J11,M11,Q11)</f>
        <v>7</v>
      </c>
    </row>
    <row r="12" spans="1:25" ht="15.75" thickBot="1">
      <c r="A12" s="5" t="s">
        <v>23</v>
      </c>
      <c r="B12" s="105"/>
      <c r="C12" s="153"/>
      <c r="D12" s="143"/>
      <c r="E12" s="143"/>
      <c r="F12" s="154"/>
      <c r="G12" s="50"/>
      <c r="H12" s="33"/>
      <c r="I12" s="42"/>
      <c r="J12" s="50"/>
      <c r="K12" s="43"/>
      <c r="L12" s="43"/>
      <c r="M12" s="50">
        <v>2</v>
      </c>
      <c r="N12" s="43">
        <v>30</v>
      </c>
      <c r="O12" s="42">
        <v>20</v>
      </c>
      <c r="P12" s="51"/>
      <c r="Q12" s="37"/>
      <c r="R12" s="43"/>
      <c r="S12" s="47"/>
      <c r="T12" s="39">
        <f t="shared" ref="T12:T17" si="0">SUM(H12,I12,K12,N12,L12,O12,R12,S12)</f>
        <v>50</v>
      </c>
      <c r="U12" s="48">
        <f t="shared" ref="U12:U17" si="1">SUM(G12,J12,M12,P12)</f>
        <v>2</v>
      </c>
    </row>
    <row r="13" spans="1:25" ht="15.75" thickBot="1">
      <c r="A13" s="20" t="s">
        <v>36</v>
      </c>
      <c r="B13" s="106"/>
      <c r="C13" s="153"/>
      <c r="D13" s="143"/>
      <c r="E13" s="143"/>
      <c r="F13" s="143"/>
      <c r="G13" s="54">
        <v>1</v>
      </c>
      <c r="H13" s="37">
        <v>15</v>
      </c>
      <c r="I13" s="44">
        <v>10</v>
      </c>
      <c r="J13" s="50">
        <v>1</v>
      </c>
      <c r="K13" s="46">
        <v>15</v>
      </c>
      <c r="L13" s="55">
        <v>10</v>
      </c>
      <c r="M13" s="50">
        <v>1</v>
      </c>
      <c r="N13" s="46">
        <v>15</v>
      </c>
      <c r="O13" s="42">
        <v>10</v>
      </c>
      <c r="P13" s="56"/>
      <c r="Q13" s="46"/>
      <c r="R13" s="43"/>
      <c r="S13" s="47"/>
      <c r="T13" s="39">
        <f t="shared" si="0"/>
        <v>75</v>
      </c>
      <c r="U13" s="57">
        <f t="shared" si="1"/>
        <v>3</v>
      </c>
      <c r="V13" s="220"/>
      <c r="W13" s="221"/>
      <c r="X13" s="221"/>
      <c r="Y13" s="221"/>
    </row>
    <row r="14" spans="1:25" ht="15.75" thickBot="1">
      <c r="A14" s="21" t="s">
        <v>37</v>
      </c>
      <c r="B14" s="106"/>
      <c r="C14" s="153"/>
      <c r="D14" s="143"/>
      <c r="E14" s="143"/>
      <c r="F14" s="143"/>
      <c r="G14" s="54">
        <v>2</v>
      </c>
      <c r="H14" s="37">
        <v>15</v>
      </c>
      <c r="I14" s="44">
        <v>35</v>
      </c>
      <c r="J14" s="50">
        <v>2</v>
      </c>
      <c r="K14" s="46">
        <v>15</v>
      </c>
      <c r="L14" s="55">
        <v>35</v>
      </c>
      <c r="M14" s="50"/>
      <c r="N14" s="46"/>
      <c r="O14" s="42"/>
      <c r="P14" s="56"/>
      <c r="Q14" s="46"/>
      <c r="R14" s="43"/>
      <c r="S14" s="47"/>
      <c r="T14" s="39">
        <f t="shared" si="0"/>
        <v>100</v>
      </c>
      <c r="U14" s="57">
        <f t="shared" si="1"/>
        <v>4</v>
      </c>
    </row>
    <row r="15" spans="1:25" ht="15.75" thickBot="1">
      <c r="A15" s="21" t="s">
        <v>48</v>
      </c>
      <c r="B15" s="106"/>
      <c r="C15" s="153"/>
      <c r="D15" s="155"/>
      <c r="E15" s="155"/>
      <c r="F15" s="59"/>
      <c r="G15" s="32"/>
      <c r="H15" s="33"/>
      <c r="I15" s="44"/>
      <c r="J15" s="50">
        <v>1</v>
      </c>
      <c r="K15" s="46">
        <v>15</v>
      </c>
      <c r="L15" s="55">
        <v>10</v>
      </c>
      <c r="M15" s="54">
        <v>2</v>
      </c>
      <c r="N15" s="46">
        <v>15</v>
      </c>
      <c r="O15" s="42">
        <v>35</v>
      </c>
      <c r="P15" s="56"/>
      <c r="Q15" s="46"/>
      <c r="R15" s="43"/>
      <c r="S15" s="47"/>
      <c r="T15" s="39">
        <f t="shared" si="0"/>
        <v>75</v>
      </c>
      <c r="U15" s="57">
        <f t="shared" si="1"/>
        <v>3</v>
      </c>
    </row>
    <row r="16" spans="1:25" ht="15.75" thickBot="1">
      <c r="A16" s="21" t="s">
        <v>54</v>
      </c>
      <c r="B16" s="106"/>
      <c r="C16" s="153"/>
      <c r="D16" s="155"/>
      <c r="E16" s="155"/>
      <c r="F16" s="59"/>
      <c r="G16" s="41">
        <v>2</v>
      </c>
      <c r="H16" s="33">
        <v>15</v>
      </c>
      <c r="I16" s="44">
        <v>35</v>
      </c>
      <c r="J16" s="50"/>
      <c r="K16" s="46"/>
      <c r="L16" s="43"/>
      <c r="M16" s="32"/>
      <c r="N16" s="43"/>
      <c r="O16" s="42"/>
      <c r="P16" s="56"/>
      <c r="Q16" s="46"/>
      <c r="R16" s="43"/>
      <c r="S16" s="47"/>
      <c r="T16" s="39">
        <f t="shared" si="0"/>
        <v>50</v>
      </c>
      <c r="U16" s="57">
        <f t="shared" si="1"/>
        <v>2</v>
      </c>
    </row>
    <row r="17" spans="1:21" ht="15.75" thickBot="1">
      <c r="A17" s="20" t="s">
        <v>51</v>
      </c>
      <c r="B17" s="106"/>
      <c r="C17" s="153"/>
      <c r="D17" s="155"/>
      <c r="E17" s="155"/>
      <c r="F17" s="59"/>
      <c r="G17" s="41">
        <v>1</v>
      </c>
      <c r="H17" s="33">
        <v>7</v>
      </c>
      <c r="I17" s="44">
        <v>18</v>
      </c>
      <c r="J17" s="50">
        <v>1</v>
      </c>
      <c r="K17" s="46">
        <v>7</v>
      </c>
      <c r="L17" s="43">
        <v>18</v>
      </c>
      <c r="M17" s="32">
        <v>1</v>
      </c>
      <c r="N17" s="43">
        <v>7</v>
      </c>
      <c r="O17" s="42">
        <v>18</v>
      </c>
      <c r="P17" s="200">
        <v>1</v>
      </c>
      <c r="Q17" s="201"/>
      <c r="R17" s="43">
        <v>7</v>
      </c>
      <c r="S17" s="47">
        <v>18</v>
      </c>
      <c r="T17" s="39">
        <f t="shared" si="0"/>
        <v>100</v>
      </c>
      <c r="U17" s="57">
        <f t="shared" si="1"/>
        <v>4</v>
      </c>
    </row>
    <row r="18" spans="1:21" ht="15.75" thickBot="1">
      <c r="A18" s="20"/>
      <c r="B18" s="106"/>
      <c r="C18" s="202"/>
      <c r="D18" s="146"/>
      <c r="E18" s="146"/>
      <c r="F18" s="203"/>
      <c r="G18" s="41"/>
      <c r="H18" s="33"/>
      <c r="I18" s="107"/>
      <c r="J18" s="50"/>
      <c r="K18" s="46"/>
      <c r="L18" s="43"/>
      <c r="M18" s="50"/>
      <c r="N18" s="43"/>
      <c r="O18" s="42"/>
      <c r="P18" s="56"/>
      <c r="Q18" s="46"/>
      <c r="R18" s="43"/>
      <c r="S18" s="47"/>
      <c r="T18" s="39">
        <f t="shared" ref="T18" si="2">SUM(H18,I18,K18,N18,L18,O18,R18,S18)</f>
        <v>0</v>
      </c>
      <c r="U18" s="57">
        <f t="shared" ref="U18" si="3">SUM(G18,J18,M18,P18)</f>
        <v>0</v>
      </c>
    </row>
    <row r="19" spans="1:21" ht="16.5" thickBot="1">
      <c r="A19" s="108"/>
      <c r="B19" s="66"/>
      <c r="C19" s="206"/>
      <c r="D19" s="207"/>
      <c r="E19" s="208"/>
      <c r="F19" s="66"/>
      <c r="G19" s="67">
        <f>SUM(G8,G9,G10,G11,G12,G13,G14,G15,G16,G17,G18)</f>
        <v>24</v>
      </c>
      <c r="H19" s="68">
        <f>SUM(H8,H9,H10,H11,H12,H13,H14:H17,H18)</f>
        <v>217</v>
      </c>
      <c r="I19" s="109">
        <f>SUM(I8,I9,I10,I11,J15,12,13,I14:I17,I18)</f>
        <v>399</v>
      </c>
      <c r="J19" s="110">
        <f>SUM(J8,J9,J10,J11,J12,J13,J14,J15,J16,J17,J18)</f>
        <v>26</v>
      </c>
      <c r="K19" s="111">
        <f>SUM(K8,K9,K10,K11,K12,K13,K14:K17,K18)</f>
        <v>232</v>
      </c>
      <c r="L19" s="68">
        <f>SUM(L8,L9,L10,L11,L12,L13,L14:L17,L18)</f>
        <v>418</v>
      </c>
      <c r="M19" s="67">
        <f>SUM(M8,M9,M10,M11,M12,M13,M14,M15,M16,M17,M18)</f>
        <v>24</v>
      </c>
      <c r="N19" s="68">
        <f>SUM(N8,N9,N10,N11,N12,N13,N14:N17,N18)</f>
        <v>247</v>
      </c>
      <c r="O19" s="68">
        <f>SUM(O8,O9,O10,O11,O12,O13,O14:O17,O18)</f>
        <v>353</v>
      </c>
      <c r="P19" s="172">
        <f>SUM(P8,P9,P10,P11,P12,P13,P14,P15,P17,P18)</f>
        <v>30</v>
      </c>
      <c r="Q19" s="173"/>
      <c r="R19" s="68">
        <f>SUM(R8,R9,R10,R11,R12,R13,R14,R18)</f>
        <v>180</v>
      </c>
      <c r="S19" s="112">
        <f>SUM(S8,S9,S10,S11,S12,S13,S14,S18)</f>
        <v>545</v>
      </c>
      <c r="T19" s="113">
        <f>SUM(T8,T9,T10,T11,T12,T13,T14,T15,T16,T17,T18)</f>
        <v>2600</v>
      </c>
      <c r="U19" s="69">
        <f>SUM(U8,U9,U10,U11,U12,U13,U14,U15,U16,U17,U18)</f>
        <v>104</v>
      </c>
    </row>
    <row r="20" spans="1:21" ht="15.75" thickBot="1">
      <c r="A20" s="70" t="s">
        <v>14</v>
      </c>
      <c r="B20" s="71"/>
      <c r="C20" s="206"/>
      <c r="D20" s="207"/>
      <c r="E20" s="208"/>
      <c r="F20" s="72"/>
      <c r="G20" s="67">
        <v>6</v>
      </c>
      <c r="H20" s="73"/>
      <c r="I20" s="73"/>
      <c r="J20" s="114">
        <v>4</v>
      </c>
      <c r="K20" s="73"/>
      <c r="L20" s="75"/>
      <c r="M20" s="67">
        <v>6</v>
      </c>
      <c r="N20" s="75"/>
      <c r="O20" s="73"/>
      <c r="P20" s="115"/>
      <c r="Q20" s="115"/>
      <c r="R20" s="116"/>
      <c r="S20" s="117"/>
      <c r="T20" s="118"/>
      <c r="U20" s="119">
        <f t="shared" ref="U20:U31" si="4">SUM(G20,J20,M20,P20)</f>
        <v>16</v>
      </c>
    </row>
    <row r="21" spans="1:21" ht="15.75" thickBot="1">
      <c r="A21" s="15" t="s">
        <v>50</v>
      </c>
      <c r="B21" s="84"/>
      <c r="C21" s="142"/>
      <c r="D21" s="143"/>
      <c r="E21" s="143"/>
      <c r="F21" s="144"/>
      <c r="G21" s="81"/>
      <c r="H21" s="80"/>
      <c r="I21" s="80"/>
      <c r="J21" s="85"/>
      <c r="K21" s="86"/>
      <c r="L21" s="86"/>
      <c r="M21" s="85"/>
      <c r="N21" s="86"/>
      <c r="O21" s="86"/>
      <c r="P21" s="86"/>
      <c r="Q21" s="86"/>
      <c r="R21" s="86"/>
      <c r="S21" s="80"/>
      <c r="T21" s="120"/>
      <c r="U21" s="83"/>
    </row>
    <row r="22" spans="1:21" ht="15.75" thickBot="1">
      <c r="A22" s="15" t="s">
        <v>16</v>
      </c>
      <c r="B22" s="84"/>
      <c r="C22" s="142"/>
      <c r="D22" s="143"/>
      <c r="E22" s="143"/>
      <c r="F22" s="144"/>
      <c r="G22" s="85"/>
      <c r="H22" s="86"/>
      <c r="I22" s="86"/>
      <c r="J22" s="85"/>
      <c r="K22" s="86"/>
      <c r="L22" s="86"/>
      <c r="M22" s="85"/>
      <c r="N22" s="86"/>
      <c r="O22" s="86"/>
      <c r="P22" s="86"/>
      <c r="Q22" s="86"/>
      <c r="R22" s="86"/>
      <c r="S22" s="86"/>
      <c r="T22" s="87"/>
      <c r="U22" s="83"/>
    </row>
    <row r="23" spans="1:21" ht="15.75" thickBot="1">
      <c r="A23" s="15" t="s">
        <v>56</v>
      </c>
      <c r="B23" s="88"/>
      <c r="C23" s="142"/>
      <c r="D23" s="148"/>
      <c r="E23" s="148"/>
      <c r="F23" s="89"/>
      <c r="G23" s="85"/>
      <c r="H23" s="86"/>
      <c r="I23" s="86"/>
      <c r="J23" s="85"/>
      <c r="K23" s="86"/>
      <c r="L23" s="86"/>
      <c r="M23" s="85"/>
      <c r="N23" s="86"/>
      <c r="O23" s="86"/>
      <c r="P23" s="86"/>
      <c r="Q23" s="86"/>
      <c r="R23" s="86"/>
      <c r="S23" s="86"/>
      <c r="T23" s="87"/>
      <c r="U23" s="83"/>
    </row>
    <row r="24" spans="1:21" ht="15.75" thickBot="1">
      <c r="A24" s="19" t="s">
        <v>55</v>
      </c>
      <c r="B24" s="90"/>
      <c r="C24" s="142"/>
      <c r="D24" s="148"/>
      <c r="E24" s="91"/>
      <c r="F24" s="89"/>
      <c r="G24" s="85"/>
      <c r="H24" s="86"/>
      <c r="I24" s="86"/>
      <c r="J24" s="85"/>
      <c r="K24" s="86"/>
      <c r="L24" s="86"/>
      <c r="M24" s="85"/>
      <c r="N24" s="86"/>
      <c r="O24" s="86"/>
      <c r="P24" s="86"/>
      <c r="Q24" s="86"/>
      <c r="R24" s="86"/>
      <c r="S24" s="86"/>
      <c r="T24" s="87"/>
      <c r="U24" s="83"/>
    </row>
    <row r="25" spans="1:21" ht="15.75" thickBot="1">
      <c r="A25" s="15" t="s">
        <v>31</v>
      </c>
      <c r="B25" s="88"/>
      <c r="C25" s="142"/>
      <c r="D25" s="148"/>
      <c r="E25" s="91"/>
      <c r="F25" s="89"/>
      <c r="G25" s="85"/>
      <c r="H25" s="86"/>
      <c r="I25" s="86"/>
      <c r="J25" s="85"/>
      <c r="K25" s="86"/>
      <c r="L25" s="86"/>
      <c r="M25" s="85"/>
      <c r="N25" s="86"/>
      <c r="O25" s="86"/>
      <c r="P25" s="86"/>
      <c r="Q25" s="86"/>
      <c r="R25" s="86"/>
      <c r="S25" s="86"/>
      <c r="T25" s="87"/>
      <c r="U25" s="83"/>
    </row>
    <row r="26" spans="1:21" ht="15.75" thickBot="1">
      <c r="A26" s="16" t="s">
        <v>32</v>
      </c>
      <c r="B26" s="88"/>
      <c r="C26" s="142"/>
      <c r="D26" s="148"/>
      <c r="E26" s="91"/>
      <c r="F26" s="89"/>
      <c r="G26" s="85"/>
      <c r="H26" s="86"/>
      <c r="I26" s="86"/>
      <c r="J26" s="85"/>
      <c r="K26" s="86"/>
      <c r="L26" s="86"/>
      <c r="M26" s="85"/>
      <c r="N26" s="86"/>
      <c r="O26" s="86"/>
      <c r="P26" s="86"/>
      <c r="Q26" s="86"/>
      <c r="R26" s="86"/>
      <c r="S26" s="86"/>
      <c r="T26" s="87"/>
      <c r="U26" s="83"/>
    </row>
    <row r="27" spans="1:21" ht="17.25" customHeight="1" thickBot="1">
      <c r="A27" s="25" t="s">
        <v>52</v>
      </c>
      <c r="B27" s="88"/>
      <c r="C27" s="142"/>
      <c r="D27" s="148"/>
      <c r="E27" s="91"/>
      <c r="F27" s="89"/>
      <c r="G27" s="85"/>
      <c r="H27" s="86"/>
      <c r="I27" s="86"/>
      <c r="J27" s="85"/>
      <c r="K27" s="86"/>
      <c r="L27" s="86"/>
      <c r="M27" s="85"/>
      <c r="N27" s="86"/>
      <c r="O27" s="86"/>
      <c r="P27" s="86"/>
      <c r="Q27" s="86"/>
      <c r="R27" s="86"/>
      <c r="S27" s="86"/>
      <c r="T27" s="87"/>
      <c r="U27" s="83"/>
    </row>
    <row r="28" spans="1:21" ht="15.75" thickBot="1">
      <c r="A28" s="15" t="s">
        <v>61</v>
      </c>
      <c r="B28" s="88"/>
      <c r="C28" s="142"/>
      <c r="D28" s="148"/>
      <c r="E28" s="148"/>
      <c r="F28" s="89"/>
      <c r="G28" s="85"/>
      <c r="H28" s="86"/>
      <c r="I28" s="86"/>
      <c r="J28" s="85"/>
      <c r="K28" s="86"/>
      <c r="L28" s="86"/>
      <c r="M28" s="85"/>
      <c r="N28" s="86"/>
      <c r="O28" s="86"/>
      <c r="P28" s="86"/>
      <c r="Q28" s="86"/>
      <c r="R28" s="86"/>
      <c r="S28" s="86"/>
      <c r="T28" s="87"/>
      <c r="U28" s="83"/>
    </row>
    <row r="29" spans="1:21" ht="15.75" thickBot="1">
      <c r="A29" s="23" t="s">
        <v>53</v>
      </c>
      <c r="B29" s="90"/>
      <c r="C29" s="145"/>
      <c r="D29" s="146"/>
      <c r="E29" s="146"/>
      <c r="F29" s="147"/>
      <c r="G29" s="85"/>
      <c r="H29" s="86"/>
      <c r="I29" s="86"/>
      <c r="J29" s="85"/>
      <c r="K29" s="86"/>
      <c r="L29" s="86"/>
      <c r="M29" s="85"/>
      <c r="N29" s="86"/>
      <c r="O29" s="86"/>
      <c r="P29" s="86"/>
      <c r="Q29" s="86"/>
      <c r="R29" s="86"/>
      <c r="S29" s="86"/>
      <c r="T29" s="87"/>
      <c r="U29" s="83"/>
    </row>
    <row r="30" spans="1:21" ht="27" thickBot="1">
      <c r="A30" s="22" t="s">
        <v>59</v>
      </c>
      <c r="B30" s="92"/>
      <c r="C30" s="152"/>
      <c r="D30" s="152"/>
      <c r="E30" s="152"/>
      <c r="F30" s="93"/>
      <c r="G30" s="96"/>
      <c r="H30" s="92"/>
      <c r="I30" s="92"/>
      <c r="J30" s="96"/>
      <c r="K30" s="92"/>
      <c r="L30" s="86"/>
      <c r="M30" s="96"/>
      <c r="N30" s="92"/>
      <c r="O30" s="92"/>
      <c r="P30" s="92"/>
      <c r="Q30" s="92"/>
      <c r="R30" s="92"/>
      <c r="S30" s="92"/>
      <c r="T30" s="97"/>
      <c r="U30" s="83"/>
    </row>
    <row r="31" spans="1:21" ht="15.75" thickBot="1">
      <c r="A31" s="24"/>
      <c r="B31" s="98"/>
      <c r="C31" s="149"/>
      <c r="D31" s="150"/>
      <c r="E31" s="150"/>
      <c r="F31" s="151"/>
      <c r="G31" s="54"/>
      <c r="H31" s="99"/>
      <c r="I31" s="99"/>
      <c r="J31" s="54"/>
      <c r="K31" s="99"/>
      <c r="L31" s="99"/>
      <c r="M31" s="54"/>
      <c r="N31" s="99"/>
      <c r="O31" s="99"/>
      <c r="P31" s="99"/>
      <c r="Q31" s="99"/>
      <c r="R31" s="99"/>
      <c r="S31" s="99"/>
      <c r="T31" s="100">
        <f>SUM(G31,J31,M31,P31)*15</f>
        <v>0</v>
      </c>
      <c r="U31" s="83">
        <f t="shared" si="4"/>
        <v>0</v>
      </c>
    </row>
    <row r="32" spans="1:21" ht="16.5" thickTop="1" thickBot="1">
      <c r="A32" s="139" t="s">
        <v>15</v>
      </c>
      <c r="B32" s="140"/>
      <c r="C32" s="140"/>
      <c r="D32" s="140"/>
      <c r="E32" s="140"/>
      <c r="F32" s="141"/>
      <c r="G32" s="101">
        <f t="shared" ref="G32:N32" si="5">SUM(G19,G20)</f>
        <v>30</v>
      </c>
      <c r="H32" s="102">
        <f t="shared" si="5"/>
        <v>217</v>
      </c>
      <c r="I32" s="102">
        <f t="shared" si="5"/>
        <v>399</v>
      </c>
      <c r="J32" s="101">
        <f t="shared" si="5"/>
        <v>30</v>
      </c>
      <c r="K32" s="102">
        <f t="shared" si="5"/>
        <v>232</v>
      </c>
      <c r="L32" s="102">
        <f t="shared" si="5"/>
        <v>418</v>
      </c>
      <c r="M32" s="121">
        <f t="shared" si="5"/>
        <v>30</v>
      </c>
      <c r="N32" s="102">
        <f t="shared" si="5"/>
        <v>247</v>
      </c>
      <c r="O32" s="102">
        <f>SUM(O19,O20)</f>
        <v>353</v>
      </c>
      <c r="P32" s="170">
        <f>SUM(P19,P20,)</f>
        <v>30</v>
      </c>
      <c r="Q32" s="171"/>
      <c r="R32" s="102">
        <f t="shared" ref="R32:T32" si="6">SUM(R19,R20)</f>
        <v>180</v>
      </c>
      <c r="S32" s="102">
        <f t="shared" si="6"/>
        <v>545</v>
      </c>
      <c r="T32" s="102">
        <f t="shared" si="6"/>
        <v>2600</v>
      </c>
      <c r="U32" s="101">
        <f>SUM(U19,U20)</f>
        <v>120</v>
      </c>
    </row>
    <row r="33" spans="4:15" ht="15.75" thickTop="1"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4:15"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4:15"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4:15">
      <c r="D36" s="103"/>
      <c r="E36" s="103"/>
      <c r="F36" s="103"/>
      <c r="G36" s="103"/>
      <c r="H36" s="122"/>
      <c r="I36" s="103"/>
      <c r="J36" s="103"/>
      <c r="K36" s="103"/>
      <c r="L36" s="103"/>
      <c r="M36" s="103"/>
      <c r="N36" s="103"/>
      <c r="O36" s="103"/>
    </row>
    <row r="37" spans="4:15"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4:15"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4:15"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4:15"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4:15"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4:15"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4:15"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4:15"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4:15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4:15"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4:15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4:15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4:15"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4:15"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4:15"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4:15"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4:15"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4:15"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4:15"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4:15"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4:15"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4:15"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4:15"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4:15"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4:15"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4:15"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4:15"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4:15"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4:15"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4:15"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4:15"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4:15"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4:15"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4:15"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4:15"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4:15"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4:15"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4:15"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4:15"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4:15"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4:15"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4:15"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4:15"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4:15"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4:15"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4:15"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4:15"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4:15"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4:15"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4:15"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4:15"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4:15"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4:15"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4:15"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4:15"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4:15"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4:15"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4:15"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4:15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4:15"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4:15"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4:15"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4:15"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4:15"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4:15"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4:15"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4:15"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4:15"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4:15"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4:15"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4:15"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4:15"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4:15"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4:15"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4:15"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4:15"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4:15"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4:15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4:15"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4:15"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4:15"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4:15"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4:15"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4:15"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4:15"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4:15"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4:15"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4:15"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4:15"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4:15"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4:15"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4:15"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4:15"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4:15"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4:15"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4:15"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4:15"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4:15"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4:15"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4:15"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4:15"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4:15"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4:15"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4:15"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4:15"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4:15"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4:15"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4:15"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4:15"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4:15"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4:15"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4:15"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4:15"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4:15"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4:15"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4:15"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4:15"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4:15"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4:15"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4:15"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4:15"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4:15"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4:15"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4:15"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4:15"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4:15"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4:15"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4:15"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4:15"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4:15"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4:15"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4:15"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4:15"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4:15"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4:15"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4:15"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4:15"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4:15"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4:15"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4:15"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4:15"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4:15"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4:15"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4:15"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4:15"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4:15"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4:15"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4:15"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4:15"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4:15"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4:15"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4:15"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4:15"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4:15"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4:15"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4:15"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4:15"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4:15"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4:15"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4:15"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4:15"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4:15"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4:15"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4:15"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4:15"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4:15"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4:15"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4:15"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4:15"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4:15"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4:15"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4:1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4:1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4:1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4:1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4:1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4:1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4:1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4:1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4:15"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4:15"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4:15"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4:15"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4:15"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4:15"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4:15"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4:15"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4:15"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4:15"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4:15"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4:15"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4:15"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4:15"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4:15"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4:1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4:1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4:15"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4:15"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4:15"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4:15"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4:15"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4:15"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4:15"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4:15"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4:15"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4:15"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4:15"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4:15"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4:15"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4:15"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4:15"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4:15"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4:15"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4:15"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4:15"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4:15"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4:15"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4:15"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4:15"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4:15"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4:15"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4:15"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4:15"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4:15"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4:15"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4:15"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4:15"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4:15"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4:15"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4:15"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4:15"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4:15"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4:15"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4:15"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4:15"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4:15"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4:15"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4:15"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4:15"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4:15"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4:15"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4:15"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4:15"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4:15"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4:15"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4:15"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4:15"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4:15"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4:15"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4:15"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4:15"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4:15"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4:15"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4:15"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4:15"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4:15"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4:15"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4:15"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4:15"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4:15"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4:15"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4:15"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4:15"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4:15"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4:15"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4:15"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4:15"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4:15"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4:15"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4:15"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4:15"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4:15"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4:15"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4:15"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4:15"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4:15"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4:15"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4:15"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4:15"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4:15"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4:15"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4:15"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4:15"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4:15"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4:15"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4:15"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4:15"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4:15"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4:15"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4:15"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4:15"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4:15"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4:15"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4:15"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4:15"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4:15"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4:15"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4:15"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4:15"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4:15"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4:15"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4:15"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4:15"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4:15"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4:15"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4:15"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4:15"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4:15"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4:15"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4:15"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4:15"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4:15"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4:15"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4:15"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4:15"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4:15"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4:15"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4:15"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4:15"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4:15"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4:15"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4:15"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4:15"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4:15"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4:15"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4:15"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4:15"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4:15"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4:15"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4:15"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</row>
    <row r="367" spans="4:15"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4:15"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4:15"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4:15"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4:15"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4:15"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4:15"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4" spans="4:15"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</row>
    <row r="375" spans="4:15"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4:15"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4:15"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4:15"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4:15"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4:15"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4:15"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4:15"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4:15"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4:15"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</row>
    <row r="385" spans="4:15"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</row>
    <row r="386" spans="4:15"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4:15"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4:15"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4:15"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4:15"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4:15"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4:15"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3" spans="4:15"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4:15"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4:15"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4:15"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4:15"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4:15"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4:15"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4:15"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4:15"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2" spans="4:15"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</row>
    <row r="403" spans="4:15"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</row>
    <row r="404" spans="4:15"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</row>
    <row r="405" spans="4:15"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4:15"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4:15"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4:15"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4:15"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4:15"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4:15"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2" spans="4:15"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</row>
    <row r="413" spans="4:15"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</row>
    <row r="414" spans="4:15"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4:15"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4:15"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4:15"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4:15"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4:15"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4:15"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4:15"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2" spans="4:15"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</row>
    <row r="423" spans="4:15"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</row>
    <row r="424" spans="4:15"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4:15"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4:15"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4:15"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4:15"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4:15"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4:15"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4:15"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4:15"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4:15"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4:15"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4:15"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4:15"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4:15"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4:15"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4:15"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4:15"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1" spans="4:15"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</row>
    <row r="442" spans="4:15"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</row>
    <row r="443" spans="4:15"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4:15"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4:15"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4:15"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4:15"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4:15"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4:15"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4:15"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4:15"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4:15"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4:15"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4:15"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4:15"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4:15"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4:15"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4:15"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59" spans="4:15"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</row>
    <row r="460" spans="4:15"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</row>
    <row r="461" spans="4:15"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</row>
    <row r="462" spans="4:15"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4:15"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4:15"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4:15"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4:15"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4:15"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4:15"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69" spans="4:15"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4:15"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</row>
    <row r="471" spans="4:15"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</row>
    <row r="472" spans="4:15"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4:15"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4:15"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4:15"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4:15"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4:15"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4:15"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79" spans="4:15"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</row>
    <row r="480" spans="4:15"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</row>
    <row r="481" spans="4:15"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</row>
    <row r="482" spans="4:15"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4:15"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4:15"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4:15"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4:15"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4:15"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4:15"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89" spans="4:15"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4:15"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4:15"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4:15"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4:15"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4:15"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4:15"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4:15"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4:15"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4:15"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4:15"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0" spans="4:15"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</row>
    <row r="501" spans="4:15"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</row>
    <row r="502" spans="4:15"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</row>
    <row r="503" spans="4:15"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4:15"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4:15"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4:15"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4:15"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4:15"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4:15"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4:15"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</row>
    <row r="511" spans="4:15"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</row>
    <row r="512" spans="4:15"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</row>
    <row r="513" spans="4:15"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4:15"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</row>
    <row r="515" spans="4:15"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</row>
    <row r="516" spans="4:15"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</row>
    <row r="517" spans="4:15"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</row>
    <row r="518" spans="4:15"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</row>
    <row r="519" spans="4:15"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</row>
    <row r="520" spans="4:15"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</row>
    <row r="521" spans="4:15"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</row>
    <row r="522" spans="4:15"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</row>
    <row r="523" spans="4:15"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</row>
    <row r="524" spans="4:15"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</row>
    <row r="525" spans="4:15"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</row>
    <row r="526" spans="4:15"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</row>
    <row r="527" spans="4:15"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</row>
    <row r="528" spans="4:15"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</row>
    <row r="529" spans="4:15"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</row>
    <row r="530" spans="4:15"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</row>
    <row r="531" spans="4:15"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</row>
    <row r="532" spans="4:15"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</row>
    <row r="533" spans="4:15"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</row>
    <row r="534" spans="4:15"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</row>
    <row r="535" spans="4:15"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</row>
    <row r="536" spans="4:15"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</row>
    <row r="537" spans="4:15"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</row>
    <row r="538" spans="4:15"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</row>
    <row r="539" spans="4:15"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</row>
    <row r="540" spans="4:15"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</row>
    <row r="541" spans="4:15"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</row>
    <row r="542" spans="4:15"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</row>
    <row r="543" spans="4:15"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</row>
    <row r="544" spans="4:15"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</row>
    <row r="545" spans="4:15"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</row>
    <row r="546" spans="4:15"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</row>
    <row r="547" spans="4:15"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</row>
    <row r="548" spans="4:15"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</row>
    <row r="549" spans="4:15"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</row>
    <row r="550" spans="4:15"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</row>
    <row r="551" spans="4:15"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</row>
    <row r="552" spans="4:15"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</row>
    <row r="553" spans="4:15"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</row>
    <row r="554" spans="4:15"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</row>
    <row r="555" spans="4:15"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</row>
    <row r="556" spans="4:15"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</row>
    <row r="557" spans="4:15"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</row>
    <row r="558" spans="4:15"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</row>
    <row r="559" spans="4:15"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</row>
    <row r="560" spans="4:15"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</row>
    <row r="561" spans="4:15"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</row>
    <row r="562" spans="4:15"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</row>
    <row r="563" spans="4:15"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</row>
    <row r="564" spans="4:15"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</row>
    <row r="565" spans="4:15"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</row>
    <row r="566" spans="4:15"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</row>
    <row r="567" spans="4:15"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</row>
    <row r="568" spans="4:15"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</row>
    <row r="569" spans="4:15"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</row>
    <row r="570" spans="4:15"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</row>
    <row r="571" spans="4:15"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</row>
    <row r="572" spans="4:15"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</row>
    <row r="573" spans="4:15"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</row>
    <row r="574" spans="4:15"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</row>
    <row r="575" spans="4:15"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</row>
    <row r="576" spans="4:15"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</row>
    <row r="577" spans="4:15"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</row>
    <row r="578" spans="4:15"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</row>
    <row r="579" spans="4:15"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</row>
    <row r="580" spans="4:15"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</row>
    <row r="581" spans="4:15"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</row>
    <row r="582" spans="4:15"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</row>
    <row r="583" spans="4:15"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</row>
    <row r="584" spans="4:15"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</row>
    <row r="585" spans="4:15"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</row>
    <row r="586" spans="4:15"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</row>
    <row r="587" spans="4:15"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</row>
    <row r="588" spans="4:15"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</row>
    <row r="589" spans="4:15"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</row>
    <row r="590" spans="4:15"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</row>
    <row r="591" spans="4:15"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</row>
    <row r="592" spans="4:15"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</row>
    <row r="593" spans="4:15"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</row>
    <row r="594" spans="4:15"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</row>
    <row r="595" spans="4:15"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</row>
    <row r="596" spans="4:15"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</row>
    <row r="597" spans="4:15"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</row>
    <row r="598" spans="4:15"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</row>
    <row r="599" spans="4:15"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</row>
    <row r="600" spans="4:15"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</row>
    <row r="601" spans="4:15"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</row>
    <row r="602" spans="4:15"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</row>
    <row r="603" spans="4:15"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</row>
    <row r="604" spans="4:15"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</row>
    <row r="605" spans="4:15"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</row>
    <row r="606" spans="4:15"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</row>
    <row r="607" spans="4:15"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</row>
    <row r="608" spans="4:15"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</row>
    <row r="609" spans="4:15"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</row>
    <row r="610" spans="4:15"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</row>
    <row r="611" spans="4:15"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</row>
    <row r="612" spans="4:15"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</row>
    <row r="613" spans="4:15"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</row>
    <row r="614" spans="4:15"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</row>
    <row r="615" spans="4:15"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</row>
    <row r="616" spans="4:15"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</row>
    <row r="617" spans="4:15"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</row>
    <row r="618" spans="4:15"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</row>
    <row r="619" spans="4:15"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</row>
    <row r="620" spans="4:15"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</row>
    <row r="621" spans="4:15"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</row>
    <row r="622" spans="4:15"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</row>
    <row r="623" spans="4:15"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</row>
    <row r="624" spans="4:15"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</row>
    <row r="625" spans="4:15"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</row>
    <row r="626" spans="4:15"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</row>
    <row r="627" spans="4:15"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</row>
    <row r="628" spans="4:15"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</row>
    <row r="629" spans="4:15"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</row>
    <row r="630" spans="4:15"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</row>
    <row r="631" spans="4:15"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</row>
    <row r="632" spans="4:15"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</row>
    <row r="633" spans="4:15"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</row>
    <row r="634" spans="4:15"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</row>
    <row r="635" spans="4:15"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</row>
    <row r="636" spans="4:15"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</row>
    <row r="637" spans="4:15"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</row>
    <row r="638" spans="4:15"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</row>
    <row r="639" spans="4:15"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</row>
    <row r="640" spans="4:15"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</row>
    <row r="641" spans="4:15"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</row>
    <row r="642" spans="4:15"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</row>
    <row r="643" spans="4:15"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</row>
    <row r="644" spans="4:15"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</row>
    <row r="645" spans="4:15"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</row>
    <row r="646" spans="4:15"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</row>
    <row r="647" spans="4:15"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</row>
    <row r="648" spans="4:15"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</row>
    <row r="649" spans="4:15"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</row>
    <row r="650" spans="4:15"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</row>
    <row r="651" spans="4:15"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</row>
    <row r="652" spans="4:15"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</row>
    <row r="653" spans="4:15"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</row>
    <row r="654" spans="4:15"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</row>
    <row r="655" spans="4:15"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</row>
    <row r="656" spans="4:15"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</row>
    <row r="657" spans="4:15"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</row>
    <row r="658" spans="4:15"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</row>
    <row r="659" spans="4:15"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</row>
    <row r="660" spans="4:15"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</row>
    <row r="661" spans="4:15"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</row>
    <row r="662" spans="4:15"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</row>
    <row r="663" spans="4:15"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</row>
    <row r="664" spans="4:15"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</row>
    <row r="665" spans="4:15"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</row>
    <row r="666" spans="4:15"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</row>
    <row r="667" spans="4:15"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</row>
    <row r="668" spans="4:15"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</row>
    <row r="669" spans="4:15"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</row>
    <row r="670" spans="4:15"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</row>
    <row r="671" spans="4:15"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</row>
    <row r="672" spans="4:15"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</row>
    <row r="673" spans="4:15"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</row>
    <row r="674" spans="4:15"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</row>
    <row r="675" spans="4:15"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</row>
    <row r="676" spans="4:15"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</row>
    <row r="677" spans="4:15"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</row>
    <row r="678" spans="4:15"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</row>
    <row r="679" spans="4:15"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</row>
    <row r="680" spans="4:15"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</row>
    <row r="681" spans="4:15"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</row>
    <row r="682" spans="4:15"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</row>
    <row r="683" spans="4:15"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</row>
    <row r="684" spans="4:15"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</row>
    <row r="685" spans="4:15"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</row>
    <row r="686" spans="4:15"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</row>
    <row r="687" spans="4:15"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</row>
    <row r="688" spans="4:15"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</row>
    <row r="689" spans="4:15"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</row>
    <row r="690" spans="4:15"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</row>
    <row r="691" spans="4:15"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</row>
    <row r="692" spans="4:15"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</row>
    <row r="693" spans="4:15"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</row>
    <row r="694" spans="4:15"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</row>
    <row r="695" spans="4:15"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</row>
    <row r="696" spans="4:15"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</row>
    <row r="697" spans="4:15"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</row>
    <row r="698" spans="4:15"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</row>
    <row r="699" spans="4:15"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</row>
    <row r="700" spans="4:15"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</row>
    <row r="701" spans="4:15"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</row>
    <row r="702" spans="4:15"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</row>
    <row r="703" spans="4:15"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</row>
    <row r="704" spans="4:15"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</row>
    <row r="705" spans="4:15"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</row>
    <row r="706" spans="4:15"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</row>
    <row r="707" spans="4:15"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</row>
    <row r="708" spans="4:15"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</row>
    <row r="709" spans="4:15"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</row>
    <row r="710" spans="4:15"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</row>
    <row r="711" spans="4:15"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</row>
    <row r="712" spans="4:15"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</row>
    <row r="713" spans="4:15"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</row>
    <row r="714" spans="4:15"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</row>
    <row r="715" spans="4:15"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</row>
    <row r="716" spans="4:15"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</row>
    <row r="717" spans="4:15"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</row>
    <row r="718" spans="4:15"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</row>
    <row r="719" spans="4:15"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</row>
    <row r="720" spans="4:15"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</row>
    <row r="721" spans="4:15"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</row>
    <row r="722" spans="4:15"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</row>
    <row r="723" spans="4:15"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</row>
    <row r="724" spans="4:15"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</row>
    <row r="725" spans="4:15"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</row>
    <row r="726" spans="4:15"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</row>
    <row r="727" spans="4:15"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</row>
    <row r="728" spans="4:15"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</row>
    <row r="729" spans="4:15"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</row>
    <row r="730" spans="4:15"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</row>
    <row r="731" spans="4:15"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</row>
    <row r="732" spans="4:15"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</row>
    <row r="733" spans="4:15"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</row>
    <row r="734" spans="4:15"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</row>
    <row r="735" spans="4:15"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</row>
    <row r="736" spans="4:15"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</row>
    <row r="737" spans="4:15"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</row>
    <row r="738" spans="4:15"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</row>
    <row r="739" spans="4:15"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</row>
    <row r="740" spans="4:15"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</row>
    <row r="741" spans="4:15"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</row>
    <row r="742" spans="4:15"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</row>
    <row r="743" spans="4:15"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</row>
    <row r="990" ht="15" customHeight="1"/>
    <row r="991" ht="15" customHeight="1"/>
    <row r="992" ht="15" customHeight="1"/>
    <row r="993" ht="15" customHeight="1"/>
    <row r="994" ht="15" customHeight="1"/>
    <row r="995" ht="15" customHeight="1"/>
  </sheetData>
  <mergeCells count="49">
    <mergeCell ref="P17:Q17"/>
    <mergeCell ref="V13:Y13"/>
    <mergeCell ref="P19:Q19"/>
    <mergeCell ref="C23:E23"/>
    <mergeCell ref="C18:F18"/>
    <mergeCell ref="C19:E19"/>
    <mergeCell ref="C20:E20"/>
    <mergeCell ref="C30:E30"/>
    <mergeCell ref="A32:F32"/>
    <mergeCell ref="P32:Q32"/>
    <mergeCell ref="C21:F21"/>
    <mergeCell ref="C29:F29"/>
    <mergeCell ref="C28:E28"/>
    <mergeCell ref="C31:F31"/>
    <mergeCell ref="C22:F22"/>
    <mergeCell ref="C24:D24"/>
    <mergeCell ref="C25:D25"/>
    <mergeCell ref="C26:D26"/>
    <mergeCell ref="C27:D27"/>
    <mergeCell ref="U5:U6"/>
    <mergeCell ref="P6:Q6"/>
    <mergeCell ref="A7:O7"/>
    <mergeCell ref="P7:Q7"/>
    <mergeCell ref="R7:U7"/>
    <mergeCell ref="T5:T6"/>
    <mergeCell ref="P5:S5"/>
    <mergeCell ref="A4:F4"/>
    <mergeCell ref="A1:U1"/>
    <mergeCell ref="A2:U2"/>
    <mergeCell ref="A3:U3"/>
    <mergeCell ref="G4:S4"/>
    <mergeCell ref="T4:U4"/>
    <mergeCell ref="P8:P11"/>
    <mergeCell ref="C8:F8"/>
    <mergeCell ref="C9:F9"/>
    <mergeCell ref="C10:F10"/>
    <mergeCell ref="A5:A6"/>
    <mergeCell ref="B5:B6"/>
    <mergeCell ref="C11:F11"/>
    <mergeCell ref="C5:F6"/>
    <mergeCell ref="G5:I5"/>
    <mergeCell ref="J5:L5"/>
    <mergeCell ref="M5:O5"/>
    <mergeCell ref="C12:F12"/>
    <mergeCell ref="C13:F13"/>
    <mergeCell ref="C14:F14"/>
    <mergeCell ref="C17:E17"/>
    <mergeCell ref="C16:E16"/>
    <mergeCell ref="C15:E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97"/>
  <sheetViews>
    <sheetView topLeftCell="A16" zoomScale="110" zoomScaleNormal="110" workbookViewId="0">
      <selection activeCell="A37" sqref="A37"/>
    </sheetView>
  </sheetViews>
  <sheetFormatPr defaultRowHeight="15"/>
  <cols>
    <col min="1" max="1" width="37.25" style="26" customWidth="1"/>
    <col min="2" max="2" width="6.75" style="26" customWidth="1"/>
    <col min="3" max="3" width="9" style="26"/>
    <col min="4" max="4" width="6.5" style="26" customWidth="1"/>
    <col min="5" max="5" width="0.375" style="26" hidden="1" customWidth="1"/>
    <col min="6" max="6" width="5.25" style="26" hidden="1" customWidth="1"/>
    <col min="7" max="7" width="6.125" style="104" customWidth="1"/>
    <col min="8" max="8" width="6" style="26" customWidth="1"/>
    <col min="9" max="9" width="6.625" style="26" customWidth="1"/>
    <col min="10" max="10" width="7.25" style="104" customWidth="1"/>
    <col min="11" max="11" width="6.625" style="26" customWidth="1"/>
    <col min="12" max="12" width="7.125" style="26" customWidth="1"/>
    <col min="13" max="13" width="6.875" style="104" customWidth="1"/>
    <col min="14" max="15" width="6.125" style="26" customWidth="1"/>
    <col min="16" max="16" width="6.25" style="26" customWidth="1"/>
    <col min="17" max="17" width="7.625" style="26" customWidth="1"/>
    <col min="18" max="18" width="5.75" style="26" customWidth="1"/>
    <col min="19" max="19" width="6.875" style="26" customWidth="1"/>
    <col min="20" max="20" width="7.25" style="26" customWidth="1"/>
    <col min="21" max="21" width="8.25" style="26" customWidth="1"/>
    <col min="22" max="16384" width="9" style="26"/>
  </cols>
  <sheetData>
    <row r="1" spans="1:21" ht="15.75" thickTop="1">
      <c r="A1" s="176" t="s">
        <v>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15.75" thickBot="1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ht="15.75" thickBot="1">
      <c r="A3" s="182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</row>
    <row r="4" spans="1:21" ht="15.75" thickBot="1">
      <c r="A4" s="191" t="s">
        <v>2</v>
      </c>
      <c r="B4" s="183"/>
      <c r="C4" s="183"/>
      <c r="D4" s="183"/>
      <c r="E4" s="183"/>
      <c r="F4" s="192"/>
      <c r="G4" s="156" t="s">
        <v>3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6"/>
      <c r="U4" s="185"/>
    </row>
    <row r="5" spans="1:21" ht="15.75" thickBot="1">
      <c r="A5" s="193" t="s">
        <v>4</v>
      </c>
      <c r="B5" s="195" t="s">
        <v>5</v>
      </c>
      <c r="C5" s="197" t="s">
        <v>6</v>
      </c>
      <c r="D5" s="157"/>
      <c r="E5" s="157"/>
      <c r="F5" s="158"/>
      <c r="G5" s="156" t="s">
        <v>63</v>
      </c>
      <c r="H5" s="157"/>
      <c r="I5" s="158"/>
      <c r="J5" s="156" t="s">
        <v>64</v>
      </c>
      <c r="K5" s="157"/>
      <c r="L5" s="158"/>
      <c r="M5" s="156" t="s">
        <v>65</v>
      </c>
      <c r="N5" s="157"/>
      <c r="O5" s="158"/>
      <c r="P5" s="156" t="s">
        <v>66</v>
      </c>
      <c r="Q5" s="186"/>
      <c r="R5" s="157"/>
      <c r="S5" s="158"/>
      <c r="T5" s="174" t="s">
        <v>7</v>
      </c>
      <c r="U5" s="187" t="s">
        <v>8</v>
      </c>
    </row>
    <row r="6" spans="1:21" ht="15.75" thickBot="1">
      <c r="A6" s="194"/>
      <c r="B6" s="196"/>
      <c r="C6" s="198"/>
      <c r="D6" s="150"/>
      <c r="E6" s="150"/>
      <c r="F6" s="199"/>
      <c r="G6" s="27" t="s">
        <v>9</v>
      </c>
      <c r="H6" s="28" t="s">
        <v>10</v>
      </c>
      <c r="I6" s="29" t="s">
        <v>11</v>
      </c>
      <c r="J6" s="27" t="s">
        <v>9</v>
      </c>
      <c r="K6" s="28" t="s">
        <v>10</v>
      </c>
      <c r="L6" s="29" t="s">
        <v>11</v>
      </c>
      <c r="M6" s="27" t="s">
        <v>9</v>
      </c>
      <c r="N6" s="28" t="s">
        <v>10</v>
      </c>
      <c r="O6" s="29" t="s">
        <v>11</v>
      </c>
      <c r="P6" s="225" t="s">
        <v>9</v>
      </c>
      <c r="Q6" s="226"/>
      <c r="R6" s="28" t="s">
        <v>10</v>
      </c>
      <c r="S6" s="30" t="s">
        <v>11</v>
      </c>
      <c r="T6" s="175"/>
      <c r="U6" s="188"/>
    </row>
    <row r="7" spans="1:21" ht="33" customHeight="1" thickTop="1" thickBot="1">
      <c r="A7" s="227" t="s">
        <v>12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 t="s">
        <v>24</v>
      </c>
      <c r="Q7" s="161"/>
      <c r="R7" s="162"/>
      <c r="S7" s="162"/>
      <c r="T7" s="162"/>
      <c r="U7" s="163"/>
    </row>
    <row r="8" spans="1:21" ht="36.75" customHeight="1" thickBot="1">
      <c r="A8" s="12" t="s">
        <v>38</v>
      </c>
      <c r="B8" s="31"/>
      <c r="C8" s="167"/>
      <c r="D8" s="168"/>
      <c r="E8" s="168"/>
      <c r="F8" s="169"/>
      <c r="G8" s="32">
        <v>10</v>
      </c>
      <c r="H8" s="33">
        <v>30</v>
      </c>
      <c r="I8" s="34">
        <v>220</v>
      </c>
      <c r="J8" s="32">
        <v>10</v>
      </c>
      <c r="K8" s="33">
        <v>30</v>
      </c>
      <c r="L8" s="33">
        <v>220</v>
      </c>
      <c r="M8" s="32">
        <v>15</v>
      </c>
      <c r="N8" s="33">
        <v>30</v>
      </c>
      <c r="O8" s="35">
        <v>345</v>
      </c>
      <c r="P8" s="164">
        <f>SUM(Q8:Q11)</f>
        <v>29</v>
      </c>
      <c r="Q8" s="36">
        <v>15</v>
      </c>
      <c r="R8" s="37">
        <v>30</v>
      </c>
      <c r="S8" s="38">
        <v>345</v>
      </c>
      <c r="T8" s="39">
        <f>SUM(H8,I8,K8,L8,N8,O8,R8,S8)</f>
        <v>1250</v>
      </c>
      <c r="U8" s="39">
        <f>SUM(G8,J8,M8,Q8,)</f>
        <v>50</v>
      </c>
    </row>
    <row r="9" spans="1:21" ht="15.75" thickBot="1">
      <c r="A9" s="13" t="s">
        <v>39</v>
      </c>
      <c r="B9" s="40"/>
      <c r="C9" s="153"/>
      <c r="D9" s="143"/>
      <c r="E9" s="143"/>
      <c r="F9" s="154"/>
      <c r="G9" s="41">
        <v>1</v>
      </c>
      <c r="H9" s="33">
        <v>15</v>
      </c>
      <c r="I9" s="42">
        <v>10</v>
      </c>
      <c r="J9" s="41">
        <v>1</v>
      </c>
      <c r="K9" s="43">
        <v>15</v>
      </c>
      <c r="L9" s="43">
        <v>10</v>
      </c>
      <c r="M9" s="41">
        <v>1</v>
      </c>
      <c r="N9" s="43">
        <v>15</v>
      </c>
      <c r="O9" s="44">
        <v>10</v>
      </c>
      <c r="P9" s="165"/>
      <c r="Q9" s="45">
        <v>1</v>
      </c>
      <c r="R9" s="46">
        <v>15</v>
      </c>
      <c r="S9" s="47">
        <v>10</v>
      </c>
      <c r="T9" s="39">
        <f>SUM(H9,I9,K9,L9,N9,O9,R9,S9)</f>
        <v>100</v>
      </c>
      <c r="U9" s="48">
        <f>SUM(G9,J9,M9,Q9)</f>
        <v>4</v>
      </c>
    </row>
    <row r="10" spans="1:21" ht="15.75" thickBot="1">
      <c r="A10" s="13" t="s">
        <v>40</v>
      </c>
      <c r="B10" s="40"/>
      <c r="C10" s="153"/>
      <c r="D10" s="143"/>
      <c r="E10" s="143"/>
      <c r="F10" s="154"/>
      <c r="G10" s="41">
        <v>5</v>
      </c>
      <c r="H10" s="33">
        <v>30</v>
      </c>
      <c r="I10" s="42">
        <v>95</v>
      </c>
      <c r="J10" s="41">
        <v>5</v>
      </c>
      <c r="K10" s="43">
        <v>30</v>
      </c>
      <c r="L10" s="43">
        <v>95</v>
      </c>
      <c r="M10" s="41">
        <v>5</v>
      </c>
      <c r="N10" s="43">
        <v>30</v>
      </c>
      <c r="O10" s="44">
        <v>95</v>
      </c>
      <c r="P10" s="165"/>
      <c r="Q10" s="45">
        <v>5</v>
      </c>
      <c r="R10" s="46">
        <v>30</v>
      </c>
      <c r="S10" s="47">
        <v>95</v>
      </c>
      <c r="T10" s="39">
        <f t="shared" ref="T10:T18" si="0">SUM(H10,I10,K10,L10,N10,O10,R10,S10)</f>
        <v>500</v>
      </c>
      <c r="U10" s="48">
        <f>SUM(G10,J10,M10,Q10)</f>
        <v>20</v>
      </c>
    </row>
    <row r="11" spans="1:21" ht="19.5" customHeight="1" thickBot="1">
      <c r="A11" s="12" t="s">
        <v>25</v>
      </c>
      <c r="B11" s="40"/>
      <c r="C11" s="153"/>
      <c r="D11" s="143"/>
      <c r="E11" s="143"/>
      <c r="F11" s="154"/>
      <c r="G11" s="41"/>
      <c r="H11" s="33"/>
      <c r="I11" s="42"/>
      <c r="J11" s="41"/>
      <c r="K11" s="43"/>
      <c r="L11" s="43"/>
      <c r="M11" s="41"/>
      <c r="N11" s="43"/>
      <c r="O11" s="44"/>
      <c r="P11" s="166"/>
      <c r="Q11" s="49">
        <v>8</v>
      </c>
      <c r="R11" s="46">
        <v>0</v>
      </c>
      <c r="S11" s="47">
        <v>200</v>
      </c>
      <c r="T11" s="39">
        <f>SUM(H11,I11,K11,L11,N11,O11,R11,S11)</f>
        <v>200</v>
      </c>
      <c r="U11" s="48">
        <f>SUM(G11,J11,M11,Q11)</f>
        <v>8</v>
      </c>
    </row>
    <row r="12" spans="1:21" ht="15.75" thickBot="1">
      <c r="A12" s="14" t="s">
        <v>23</v>
      </c>
      <c r="B12" s="40"/>
      <c r="C12" s="153"/>
      <c r="D12" s="143"/>
      <c r="E12" s="143"/>
      <c r="F12" s="154"/>
      <c r="G12" s="50"/>
      <c r="H12" s="33"/>
      <c r="I12" s="42"/>
      <c r="J12" s="50"/>
      <c r="K12" s="43"/>
      <c r="L12" s="43"/>
      <c r="M12" s="50">
        <v>2</v>
      </c>
      <c r="N12" s="43">
        <v>30</v>
      </c>
      <c r="O12" s="42">
        <v>20</v>
      </c>
      <c r="P12" s="51"/>
      <c r="Q12" s="37"/>
      <c r="R12" s="43"/>
      <c r="S12" s="47"/>
      <c r="T12" s="39">
        <f t="shared" si="0"/>
        <v>50</v>
      </c>
      <c r="U12" s="48">
        <f t="shared" ref="U12:U18" si="1">SUM(G12,J12,M12,P12)</f>
        <v>2</v>
      </c>
    </row>
    <row r="13" spans="1:21" ht="15.75" thickBot="1">
      <c r="A13" s="52" t="s">
        <v>41</v>
      </c>
      <c r="B13" s="53"/>
      <c r="C13" s="153"/>
      <c r="D13" s="143"/>
      <c r="E13" s="143"/>
      <c r="F13" s="154"/>
      <c r="G13" s="54">
        <v>4</v>
      </c>
      <c r="H13" s="37">
        <v>30</v>
      </c>
      <c r="I13" s="44">
        <v>70</v>
      </c>
      <c r="J13" s="54">
        <v>4</v>
      </c>
      <c r="K13" s="46">
        <v>30</v>
      </c>
      <c r="L13" s="55">
        <v>70</v>
      </c>
      <c r="M13" s="54">
        <v>4</v>
      </c>
      <c r="N13" s="46">
        <v>30</v>
      </c>
      <c r="O13" s="42">
        <v>70</v>
      </c>
      <c r="P13" s="56"/>
      <c r="Q13" s="46"/>
      <c r="R13" s="43"/>
      <c r="S13" s="47"/>
      <c r="T13" s="39">
        <f>SUM(H13,I13,K13,L13,N13,O13,R13,S13)</f>
        <v>300</v>
      </c>
      <c r="U13" s="57">
        <f t="shared" si="1"/>
        <v>12</v>
      </c>
    </row>
    <row r="14" spans="1:21" ht="15.75" thickBot="1">
      <c r="A14" s="52" t="s">
        <v>51</v>
      </c>
      <c r="B14" s="53"/>
      <c r="C14" s="153"/>
      <c r="D14" s="143"/>
      <c r="E14" s="143"/>
      <c r="F14" s="154"/>
      <c r="G14" s="32">
        <v>1</v>
      </c>
      <c r="H14" s="33">
        <v>7</v>
      </c>
      <c r="I14" s="44">
        <v>18</v>
      </c>
      <c r="J14" s="54">
        <v>1</v>
      </c>
      <c r="K14" s="46">
        <v>7</v>
      </c>
      <c r="L14" s="55">
        <v>18</v>
      </c>
      <c r="M14" s="54">
        <v>1</v>
      </c>
      <c r="N14" s="46">
        <v>7</v>
      </c>
      <c r="O14" s="42">
        <v>18</v>
      </c>
      <c r="P14" s="200">
        <v>1</v>
      </c>
      <c r="Q14" s="201"/>
      <c r="R14" s="43">
        <v>7</v>
      </c>
      <c r="S14" s="47">
        <v>18</v>
      </c>
      <c r="T14" s="39">
        <f>SUM(H14,I14,K14,L14,N14,O14,R14,S14)</f>
        <v>100</v>
      </c>
      <c r="U14" s="57">
        <f t="shared" si="1"/>
        <v>4</v>
      </c>
    </row>
    <row r="15" spans="1:21" ht="15.75" thickBot="1">
      <c r="A15" s="58"/>
      <c r="B15" s="53"/>
      <c r="C15" s="153"/>
      <c r="D15" s="155"/>
      <c r="E15" s="155"/>
      <c r="F15" s="59"/>
      <c r="G15" s="41"/>
      <c r="H15" s="60"/>
      <c r="I15" s="61"/>
      <c r="J15" s="32"/>
      <c r="K15" s="62"/>
      <c r="L15" s="62"/>
      <c r="M15" s="32"/>
      <c r="N15" s="43"/>
      <c r="O15" s="42"/>
      <c r="P15" s="56"/>
      <c r="Q15" s="46"/>
      <c r="R15" s="43"/>
      <c r="S15" s="47"/>
      <c r="T15" s="39">
        <f t="shared" si="0"/>
        <v>0</v>
      </c>
      <c r="U15" s="57">
        <f t="shared" si="1"/>
        <v>0</v>
      </c>
    </row>
    <row r="16" spans="1:21" ht="15.75" thickBot="1">
      <c r="A16" s="52"/>
      <c r="B16" s="53"/>
      <c r="C16" s="153"/>
      <c r="D16" s="155"/>
      <c r="E16" s="155"/>
      <c r="F16" s="59"/>
      <c r="G16" s="41"/>
      <c r="H16" s="33"/>
      <c r="I16" s="42"/>
      <c r="J16" s="41"/>
      <c r="K16" s="43"/>
      <c r="L16" s="43"/>
      <c r="M16" s="41"/>
      <c r="N16" s="43"/>
      <c r="O16" s="42"/>
      <c r="P16" s="56"/>
      <c r="Q16" s="46"/>
      <c r="R16" s="43"/>
      <c r="S16" s="47"/>
      <c r="T16" s="39">
        <f t="shared" si="0"/>
        <v>0</v>
      </c>
      <c r="U16" s="57">
        <f t="shared" si="1"/>
        <v>0</v>
      </c>
    </row>
    <row r="17" spans="1:21" ht="15.75" thickBot="1">
      <c r="A17" s="52"/>
      <c r="B17" s="53"/>
      <c r="C17" s="153"/>
      <c r="D17" s="155"/>
      <c r="E17" s="155"/>
      <c r="F17" s="59"/>
      <c r="G17" s="41"/>
      <c r="H17" s="33"/>
      <c r="I17" s="42"/>
      <c r="J17" s="41"/>
      <c r="K17" s="43"/>
      <c r="L17" s="43"/>
      <c r="M17" s="41"/>
      <c r="N17" s="43"/>
      <c r="O17" s="42"/>
      <c r="P17" s="56"/>
      <c r="Q17" s="46"/>
      <c r="R17" s="43"/>
      <c r="S17" s="47"/>
      <c r="T17" s="39">
        <f t="shared" si="0"/>
        <v>0</v>
      </c>
      <c r="U17" s="57">
        <f t="shared" si="1"/>
        <v>0</v>
      </c>
    </row>
    <row r="18" spans="1:21" ht="15.75" thickBot="1">
      <c r="A18" s="63"/>
      <c r="B18" s="53"/>
      <c r="C18" s="202"/>
      <c r="D18" s="146"/>
      <c r="E18" s="146"/>
      <c r="F18" s="203"/>
      <c r="G18" s="41"/>
      <c r="H18" s="33"/>
      <c r="I18" s="64"/>
      <c r="J18" s="50"/>
      <c r="K18" s="43"/>
      <c r="L18" s="43"/>
      <c r="M18" s="50"/>
      <c r="N18" s="43"/>
      <c r="O18" s="42"/>
      <c r="P18" s="56"/>
      <c r="Q18" s="46"/>
      <c r="R18" s="43"/>
      <c r="S18" s="47"/>
      <c r="T18" s="39">
        <f t="shared" si="0"/>
        <v>0</v>
      </c>
      <c r="U18" s="57">
        <f t="shared" si="1"/>
        <v>0</v>
      </c>
    </row>
    <row r="19" spans="1:21" ht="16.5" thickBot="1">
      <c r="A19" s="65"/>
      <c r="B19" s="66"/>
      <c r="C19" s="206"/>
      <c r="D19" s="207"/>
      <c r="E19" s="208"/>
      <c r="F19" s="66"/>
      <c r="G19" s="67">
        <f>SUM(G8,G9,G10,G11,G12,G13,G14,G15:G18,G18)</f>
        <v>21</v>
      </c>
      <c r="H19" s="68">
        <f>SUM(H8,H9,H10,H11,H12,H13,H14:H17,H18)</f>
        <v>112</v>
      </c>
      <c r="I19" s="68">
        <f>SUM(I8,I9,I10,I11,I12,I13,I14:I17,I18)</f>
        <v>413</v>
      </c>
      <c r="J19" s="67">
        <f>SUM(J8,J9,J10,J11,J12,J13,J14,J15:J17,J18)</f>
        <v>21</v>
      </c>
      <c r="K19" s="68">
        <f>SUM(K8,K9,K10,K11,K12,K13,K14:K17,K18)</f>
        <v>112</v>
      </c>
      <c r="L19" s="68">
        <f>SUM(L8,L9,L10,L11,L12,L13,L14:L17,L18)</f>
        <v>413</v>
      </c>
      <c r="M19" s="67">
        <f>SUM(M8,M9,M10,M11,M12,M13,M14,M15:M17,M18)</f>
        <v>28</v>
      </c>
      <c r="N19" s="68">
        <f>SUM(N8,N9,N10,N11,N12,N13,N14:N17,N18)</f>
        <v>142</v>
      </c>
      <c r="O19" s="68">
        <f>SUM(O8,O9,O10,O11,O12,O13,O14:O17,O18)</f>
        <v>558</v>
      </c>
      <c r="P19" s="172">
        <f>SUM(P8,P9,P10,P11,P12,P13,P14,P15,P18)</f>
        <v>30</v>
      </c>
      <c r="Q19" s="173"/>
      <c r="R19" s="68">
        <f>SUM(R8,R9,R10,R11,R12,R13,R14:R17,R18)</f>
        <v>82</v>
      </c>
      <c r="S19" s="68">
        <f>SUM(S8,S9,S10,S11,S12,S13,S14:S17,S18)</f>
        <v>668</v>
      </c>
      <c r="T19" s="69">
        <f>SUM(T8,T9,T10,T11,T12,T13,T14,T18)</f>
        <v>2500</v>
      </c>
      <c r="U19" s="69">
        <f>SUM(U8,U9,U10,U11,U12,U13,U14:U17,U18)</f>
        <v>100</v>
      </c>
    </row>
    <row r="20" spans="1:21" ht="15.75" thickBot="1">
      <c r="A20" s="70" t="s">
        <v>14</v>
      </c>
      <c r="B20" s="71"/>
      <c r="C20" s="206"/>
      <c r="D20" s="207"/>
      <c r="E20" s="208"/>
      <c r="F20" s="72"/>
      <c r="G20" s="67">
        <v>9</v>
      </c>
      <c r="H20" s="73"/>
      <c r="I20" s="73"/>
      <c r="J20" s="74">
        <v>9</v>
      </c>
      <c r="K20" s="73"/>
      <c r="L20" s="75"/>
      <c r="M20" s="67">
        <v>2</v>
      </c>
      <c r="N20" s="75"/>
      <c r="O20" s="73"/>
      <c r="P20" s="223">
        <v>0</v>
      </c>
      <c r="Q20" s="224"/>
      <c r="R20" s="76"/>
      <c r="S20" s="77"/>
      <c r="T20" s="78"/>
      <c r="U20" s="79">
        <f t="shared" ref="U20:U33" si="2">SUM(G20,J20,M20,P20)</f>
        <v>20</v>
      </c>
    </row>
    <row r="21" spans="1:21" ht="15.75" thickBot="1">
      <c r="A21" s="22" t="s">
        <v>50</v>
      </c>
      <c r="B21" s="80"/>
      <c r="C21" s="204"/>
      <c r="D21" s="168"/>
      <c r="E21" s="168"/>
      <c r="F21" s="205"/>
      <c r="G21" s="81"/>
      <c r="H21" s="80"/>
      <c r="I21" s="80"/>
      <c r="J21" s="81"/>
      <c r="K21" s="80"/>
      <c r="L21" s="80"/>
      <c r="M21" s="81"/>
      <c r="N21" s="80"/>
      <c r="O21" s="80"/>
      <c r="P21" s="80"/>
      <c r="Q21" s="80"/>
      <c r="R21" s="80"/>
      <c r="S21" s="80"/>
      <c r="T21" s="82"/>
      <c r="U21" s="83">
        <f t="shared" si="2"/>
        <v>0</v>
      </c>
    </row>
    <row r="22" spans="1:21" ht="15.75" thickBot="1">
      <c r="A22" s="15" t="s">
        <v>16</v>
      </c>
      <c r="B22" s="84"/>
      <c r="C22" s="142"/>
      <c r="D22" s="143"/>
      <c r="E22" s="143"/>
      <c r="F22" s="144"/>
      <c r="G22" s="85"/>
      <c r="H22" s="86"/>
      <c r="I22" s="86"/>
      <c r="J22" s="85"/>
      <c r="K22" s="86"/>
      <c r="L22" s="86"/>
      <c r="M22" s="85"/>
      <c r="N22" s="86"/>
      <c r="O22" s="86"/>
      <c r="P22" s="86"/>
      <c r="Q22" s="86"/>
      <c r="R22" s="86"/>
      <c r="S22" s="86"/>
      <c r="T22" s="87"/>
      <c r="U22" s="83">
        <f t="shared" si="2"/>
        <v>0</v>
      </c>
    </row>
    <row r="23" spans="1:21" ht="15.75" thickBot="1">
      <c r="A23" s="15" t="s">
        <v>56</v>
      </c>
      <c r="B23" s="84"/>
      <c r="C23" s="142"/>
      <c r="D23" s="143"/>
      <c r="E23" s="143"/>
      <c r="F23" s="144"/>
      <c r="G23" s="85"/>
      <c r="H23" s="86"/>
      <c r="I23" s="86"/>
      <c r="J23" s="85"/>
      <c r="K23" s="86"/>
      <c r="L23" s="86"/>
      <c r="M23" s="85"/>
      <c r="N23" s="86"/>
      <c r="O23" s="86"/>
      <c r="P23" s="86"/>
      <c r="Q23" s="86"/>
      <c r="R23" s="86"/>
      <c r="S23" s="86"/>
      <c r="T23" s="87"/>
      <c r="U23" s="83">
        <f t="shared" si="2"/>
        <v>0</v>
      </c>
    </row>
    <row r="24" spans="1:21" ht="15.75" thickBot="1">
      <c r="A24" s="18" t="s">
        <v>57</v>
      </c>
      <c r="B24" s="88"/>
      <c r="C24" s="142"/>
      <c r="D24" s="148"/>
      <c r="E24" s="148"/>
      <c r="F24" s="89"/>
      <c r="G24" s="85"/>
      <c r="H24" s="86"/>
      <c r="I24" s="86"/>
      <c r="J24" s="85"/>
      <c r="K24" s="86"/>
      <c r="L24" s="86"/>
      <c r="M24" s="85"/>
      <c r="N24" s="86"/>
      <c r="O24" s="86"/>
      <c r="P24" s="86"/>
      <c r="Q24" s="86"/>
      <c r="R24" s="86"/>
      <c r="S24" s="86"/>
      <c r="T24" s="87"/>
      <c r="U24" s="83">
        <f t="shared" si="2"/>
        <v>0</v>
      </c>
    </row>
    <row r="25" spans="1:21" ht="15.75" thickBot="1">
      <c r="A25" s="19" t="s">
        <v>55</v>
      </c>
      <c r="B25" s="90" t="s">
        <v>60</v>
      </c>
      <c r="C25" s="142"/>
      <c r="D25" s="148"/>
      <c r="E25" s="91"/>
      <c r="F25" s="89"/>
      <c r="G25" s="85"/>
      <c r="H25" s="86"/>
      <c r="I25" s="86"/>
      <c r="J25" s="85"/>
      <c r="K25" s="86"/>
      <c r="L25" s="86"/>
      <c r="M25" s="85"/>
      <c r="N25" s="86"/>
      <c r="O25" s="86"/>
      <c r="P25" s="86"/>
      <c r="Q25" s="86"/>
      <c r="R25" s="86"/>
      <c r="S25" s="86"/>
      <c r="T25" s="87"/>
      <c r="U25" s="83">
        <f t="shared" si="2"/>
        <v>0</v>
      </c>
    </row>
    <row r="26" spans="1:21" ht="15.75" thickBot="1">
      <c r="A26" s="15" t="s">
        <v>31</v>
      </c>
      <c r="B26" s="88"/>
      <c r="C26" s="142"/>
      <c r="D26" s="148"/>
      <c r="E26" s="91"/>
      <c r="F26" s="89"/>
      <c r="G26" s="85"/>
      <c r="H26" s="86"/>
      <c r="I26" s="86"/>
      <c r="J26" s="85"/>
      <c r="K26" s="86"/>
      <c r="L26" s="86"/>
      <c r="M26" s="85"/>
      <c r="N26" s="86"/>
      <c r="O26" s="86"/>
      <c r="P26" s="86"/>
      <c r="Q26" s="86"/>
      <c r="R26" s="86"/>
      <c r="S26" s="86"/>
      <c r="T26" s="87"/>
      <c r="U26" s="83">
        <f t="shared" si="2"/>
        <v>0</v>
      </c>
    </row>
    <row r="27" spans="1:21" ht="15.75" thickBot="1">
      <c r="A27" s="16" t="s">
        <v>32</v>
      </c>
      <c r="B27" s="88"/>
      <c r="C27" s="142"/>
      <c r="D27" s="148"/>
      <c r="E27" s="91"/>
      <c r="F27" s="89"/>
      <c r="G27" s="85"/>
      <c r="H27" s="86"/>
      <c r="I27" s="86"/>
      <c r="J27" s="85"/>
      <c r="K27" s="86"/>
      <c r="L27" s="86"/>
      <c r="M27" s="85"/>
      <c r="N27" s="86"/>
      <c r="O27" s="86"/>
      <c r="P27" s="86"/>
      <c r="Q27" s="86"/>
      <c r="R27" s="86"/>
      <c r="S27" s="86"/>
      <c r="T27" s="87"/>
      <c r="U27" s="83">
        <f t="shared" si="2"/>
        <v>0</v>
      </c>
    </row>
    <row r="28" spans="1:21" ht="19.5" customHeight="1" thickBot="1">
      <c r="A28" s="25" t="s">
        <v>52</v>
      </c>
      <c r="B28" s="88"/>
      <c r="C28" s="142"/>
      <c r="D28" s="148"/>
      <c r="E28" s="91"/>
      <c r="F28" s="89"/>
      <c r="G28" s="85"/>
      <c r="H28" s="86"/>
      <c r="I28" s="86"/>
      <c r="J28" s="85"/>
      <c r="K28" s="86"/>
      <c r="L28" s="86"/>
      <c r="M28" s="85"/>
      <c r="N28" s="86"/>
      <c r="O28" s="86"/>
      <c r="P28" s="86"/>
      <c r="Q28" s="86"/>
      <c r="R28" s="86"/>
      <c r="S28" s="86"/>
      <c r="T28" s="87"/>
      <c r="U28" s="83">
        <f t="shared" si="2"/>
        <v>0</v>
      </c>
    </row>
    <row r="29" spans="1:21" ht="16.5" customHeight="1" thickBot="1">
      <c r="A29" s="15" t="s">
        <v>61</v>
      </c>
      <c r="B29" s="88"/>
      <c r="C29" s="142"/>
      <c r="D29" s="148"/>
      <c r="E29" s="91"/>
      <c r="F29" s="89"/>
      <c r="G29" s="85"/>
      <c r="H29" s="86"/>
      <c r="I29" s="86"/>
      <c r="J29" s="85"/>
      <c r="K29" s="86"/>
      <c r="L29" s="86"/>
      <c r="M29" s="85"/>
      <c r="N29" s="86"/>
      <c r="O29" s="86"/>
      <c r="P29" s="86"/>
      <c r="Q29" s="86"/>
      <c r="R29" s="86"/>
      <c r="S29" s="86"/>
      <c r="T29" s="87"/>
      <c r="U29" s="83">
        <f t="shared" si="2"/>
        <v>0</v>
      </c>
    </row>
    <row r="30" spans="1:21" ht="15.75" thickBot="1">
      <c r="A30" s="23" t="s">
        <v>53</v>
      </c>
      <c r="B30" s="88"/>
      <c r="C30" s="142"/>
      <c r="D30" s="148"/>
      <c r="E30" s="148"/>
      <c r="F30" s="89"/>
      <c r="G30" s="85"/>
      <c r="H30" s="86"/>
      <c r="I30" s="86"/>
      <c r="J30" s="85"/>
      <c r="K30" s="86"/>
      <c r="L30" s="86"/>
      <c r="M30" s="85"/>
      <c r="N30" s="86"/>
      <c r="O30" s="86"/>
      <c r="P30" s="86"/>
      <c r="Q30" s="86"/>
      <c r="R30" s="86"/>
      <c r="S30" s="86"/>
      <c r="T30" s="87"/>
      <c r="U30" s="83">
        <f t="shared" si="2"/>
        <v>0</v>
      </c>
    </row>
    <row r="31" spans="1:21" ht="30" customHeight="1" thickBot="1">
      <c r="A31" s="22" t="s">
        <v>59</v>
      </c>
      <c r="B31" s="90"/>
      <c r="C31" s="145"/>
      <c r="D31" s="146"/>
      <c r="E31" s="146"/>
      <c r="F31" s="147"/>
      <c r="G31" s="85"/>
      <c r="H31" s="86"/>
      <c r="I31" s="86"/>
      <c r="J31" s="85"/>
      <c r="K31" s="86"/>
      <c r="L31" s="86"/>
      <c r="M31" s="85"/>
      <c r="N31" s="86"/>
      <c r="O31" s="86"/>
      <c r="P31" s="86"/>
      <c r="Q31" s="86"/>
      <c r="R31" s="86"/>
      <c r="S31" s="86"/>
      <c r="T31" s="87"/>
      <c r="U31" s="83">
        <f t="shared" si="2"/>
        <v>0</v>
      </c>
    </row>
    <row r="32" spans="1:21" ht="16.5" thickBot="1">
      <c r="A32" s="22" t="s">
        <v>62</v>
      </c>
      <c r="B32" s="92"/>
      <c r="C32" s="152"/>
      <c r="D32" s="152"/>
      <c r="E32" s="152"/>
      <c r="F32" s="93"/>
      <c r="G32" s="94"/>
      <c r="H32" s="95"/>
      <c r="I32" s="95"/>
      <c r="J32" s="96"/>
      <c r="K32" s="92"/>
      <c r="L32" s="86"/>
      <c r="M32" s="96"/>
      <c r="N32" s="92"/>
      <c r="O32" s="92"/>
      <c r="P32" s="92"/>
      <c r="Q32" s="92"/>
      <c r="R32" s="92"/>
      <c r="S32" s="92"/>
      <c r="T32" s="97"/>
      <c r="U32" s="83">
        <f t="shared" si="2"/>
        <v>0</v>
      </c>
    </row>
    <row r="33" spans="1:21" ht="15.75" thickBot="1">
      <c r="A33" s="22"/>
      <c r="B33" s="98"/>
      <c r="C33" s="149"/>
      <c r="D33" s="150"/>
      <c r="E33" s="150"/>
      <c r="F33" s="151"/>
      <c r="G33" s="54"/>
      <c r="H33" s="99"/>
      <c r="I33" s="99"/>
      <c r="J33" s="54"/>
      <c r="K33" s="99"/>
      <c r="L33" s="99"/>
      <c r="M33" s="54"/>
      <c r="N33" s="99"/>
      <c r="O33" s="99"/>
      <c r="P33" s="99"/>
      <c r="Q33" s="99"/>
      <c r="R33" s="99"/>
      <c r="S33" s="99"/>
      <c r="T33" s="100">
        <f>SUM(G33,J33,M33,P33)*15</f>
        <v>0</v>
      </c>
      <c r="U33" s="83">
        <f t="shared" si="2"/>
        <v>0</v>
      </c>
    </row>
    <row r="34" spans="1:21" ht="16.5" thickTop="1" thickBot="1">
      <c r="A34" s="139" t="s">
        <v>15</v>
      </c>
      <c r="B34" s="140"/>
      <c r="C34" s="140"/>
      <c r="D34" s="140"/>
      <c r="E34" s="140"/>
      <c r="F34" s="141"/>
      <c r="G34" s="101">
        <f>SUM(G19,G20)</f>
        <v>30</v>
      </c>
      <c r="H34" s="102">
        <f>SUM(H19,H20)</f>
        <v>112</v>
      </c>
      <c r="I34" s="102">
        <f>SUM(I19,I20)</f>
        <v>413</v>
      </c>
      <c r="J34" s="101">
        <f>SUM(J19,J20,)</f>
        <v>30</v>
      </c>
      <c r="K34" s="102">
        <f>SUM(K19,K20)</f>
        <v>112</v>
      </c>
      <c r="L34" s="102">
        <f>SUM(L19,L20)</f>
        <v>413</v>
      </c>
      <c r="M34" s="101">
        <f>SUM(M8,M9,M10,M11,M12,M13,M14,M18,M20)</f>
        <v>30</v>
      </c>
      <c r="N34" s="102">
        <f>SUM(N8,N9,N10,N11,N12,N13,N14,N18,N20)</f>
        <v>142</v>
      </c>
      <c r="O34" s="102">
        <f>SUM(O8,O9,O10,O11,O12,O13,O14,O18,O20)</f>
        <v>558</v>
      </c>
      <c r="P34" s="170">
        <f>SUM(P8,P9,P10,P11,P12,P13,P14,P18,P20,)</f>
        <v>30</v>
      </c>
      <c r="Q34" s="171"/>
      <c r="R34" s="102">
        <f>SUM(R8,R9,R10,R11,R12,R13,R14,R18,R20)</f>
        <v>82</v>
      </c>
      <c r="S34" s="102">
        <f>SUM(S8,S9,S10,S11,S12,S13,S14,S18,S20)</f>
        <v>668</v>
      </c>
      <c r="T34" s="102">
        <f>SUM(T19,T20)</f>
        <v>2500</v>
      </c>
      <c r="U34" s="101">
        <f>SUM(U19,U20)</f>
        <v>120</v>
      </c>
    </row>
    <row r="35" spans="1:21" ht="15.75" thickTop="1"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21"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21" ht="409.5" customHeight="1">
      <c r="D37" s="103"/>
      <c r="E37" s="103"/>
      <c r="F37" s="103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21"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21"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21"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21"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21"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21"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21"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2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21"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2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2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4:15"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4:15"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4:15"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4:15"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4:15"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4:15"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4:15"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4:15"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4:15"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4:15"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4:15"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4:15"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4:15"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4:15"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4:15"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4:15"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4:15"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4:15"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4:15"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4:15"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4:15"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4:15"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4:15"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4:15"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4:15"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4:15"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4:15"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4:15"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4:15"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4:15"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4:15"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4:15"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4:15"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4:15"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4:15"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4:15"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4:15"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4:15"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4:15"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4:15"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4:15"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4:15"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4:15"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4:15"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4:15"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4:15"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4:15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4:15"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4:15"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4:15"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4:15"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4:15"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4:15"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4:15"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4:15"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4:15"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4:15"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4:15"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4:15"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4:15"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4:15"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4:15"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4:15"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4:15"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4:15"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4:15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4:15"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4:15"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4:15"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4:15"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4:15"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4:15"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4:15"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4:15"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4:15"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4:15"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4:15"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4:15"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4:15"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4:15"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4:15"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4:15"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4:15"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4:15"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4:15"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4:15"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4:15"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4:15"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4:15"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4:15"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4:15"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4:15"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4:15"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4:15"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4:15"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4:15"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4:15"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4:15"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4:15"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4:15"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4:15"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4:15"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4:15"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4:15"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4:15"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4:15"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4:15"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4:15"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4:15"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4:15"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4:15"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4:15"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4:15"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4:15"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4:15"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4:15"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4:15"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4:15"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4:15"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4:15"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4:15"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4:15"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4:15"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4:15"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4:15"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4:15"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4:15"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4:15"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4:15"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4:15"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4:15"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4:15"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4:15"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4:15"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4:15"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4:15"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4:15"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4:15"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4:15"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4:15"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4:15"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4:15"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4:15"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4:15"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4:15"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4:15"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4:15"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4:15"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4:15"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4:15"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4:15"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4:15"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4:15"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4:15"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4:15"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4:15"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4:15"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4:15"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4:15"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4:1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4:1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4:1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4:1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4:1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4:1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4:1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4:1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4:15"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4:15"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4:15"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4:15"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4:15"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4:15"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4:15"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4:15"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4:15"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4:15"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4:15"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4:15"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4:15"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4:15"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4:15"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4:1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4:1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4:15"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4:15"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4:15"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4:15"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4:15"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4:15"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4:15"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4:15"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4:15"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4:15"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4:15"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4:15"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4:15"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4:15"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4:15"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4:15"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4:15"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4:15"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4:15"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4:15"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4:15"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4:15"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4:15"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4:15"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4:15"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4:15"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4:15"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4:15"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4:15"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4:15"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4:15"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4:15"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4:15"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4:15"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4:15"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4:15"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4:15"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4:15"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4:15"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4:15"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4:15"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4:15"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4:15"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4:15"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4:15"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4:15"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4:15"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4:15"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4:15"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4:15"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4:15"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4:15"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4:15"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4:15"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4:15"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4:15"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4:15"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4:15"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4:15"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4:15"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4:15"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4:15"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4:15"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4:15"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4:15"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4:15"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4:15"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4:15"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4:15"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4:15"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4:15"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4:15"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4:15"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4:15"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4:15"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4:15"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4:15"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4:15"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4:15"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4:15"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4:15"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4:15"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4:15"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4:15"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4:15"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4:15"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4:15"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4:15"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4:15"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4:15"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4:15"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4:15"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4:15"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4:15"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4:15"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4:15"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4:15"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4:15"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4:15"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4:15"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4:15"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4:15"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4:15"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4:15"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4:15"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4:15"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4:15"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4:15"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4:15"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4:15"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4:15"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4:15"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4:15"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4:15"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4:15"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4:15"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4:15"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4:15"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4:15"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4:15"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4:15"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4:15"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4:15"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4:15"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4:15"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4:15"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4:15"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4:15"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4:15"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4:15"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4:15"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4:15"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4:15"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4:15"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</row>
    <row r="367" spans="4:15"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4:15"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4:15"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4:15"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4:15"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4:15"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4:15"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4" spans="4:15"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</row>
    <row r="375" spans="4:15"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4:15"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4:15"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4:15"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4:15"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4:15"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4:15"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4:15"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4:15"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4:15"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</row>
    <row r="385" spans="4:15"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</row>
    <row r="386" spans="4:15"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4:15"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4:15"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4:15"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4:15"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4:15"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4:15"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3" spans="4:15"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4:15"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4:15"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4:15"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4:15"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4:15"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4:15"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4:15"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4:15"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2" spans="4:15"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</row>
    <row r="403" spans="4:15"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</row>
    <row r="404" spans="4:15"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</row>
    <row r="405" spans="4:15"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4:15"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4:15"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4:15"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4:15"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4:15"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4:15"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2" spans="4:15"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</row>
    <row r="413" spans="4:15"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</row>
    <row r="414" spans="4:15"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4:15"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4:15"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4:15"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4:15"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4:15"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4:15"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4:15"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2" spans="4:15"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</row>
    <row r="423" spans="4:15"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</row>
    <row r="424" spans="4:15"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4:15"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4:15"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4:15"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4:15"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4:15"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4:15"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4:15"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4:15"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4:15"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4:15"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4:15"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4:15"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4:15"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4:15"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4:15"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4:15"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1" spans="4:15"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</row>
    <row r="442" spans="4:15"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</row>
    <row r="443" spans="4:15"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4:15"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4:15"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4:15"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4:15"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4:15"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4:15"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4:15"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4:15"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4:15"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4:15"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4:15"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4:15"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4:15"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4:15"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4:15"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59" spans="4:15"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</row>
    <row r="460" spans="4:15"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</row>
    <row r="461" spans="4:15"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</row>
    <row r="462" spans="4:15"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4:15"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4:15"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4:15"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4:15"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4:15"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4:15"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69" spans="4:15"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4:15"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</row>
    <row r="471" spans="4:15"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</row>
    <row r="472" spans="4:15"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4:15"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4:15"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4:15"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4:15"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4:15"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4:15"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79" spans="4:15"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</row>
    <row r="480" spans="4:15"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</row>
    <row r="481" spans="4:15"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</row>
    <row r="482" spans="4:15"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4:15"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4:15"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4:15"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4:15"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4:15"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4:15"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89" spans="4:15"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4:15"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4:15"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4:15"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4:15"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4:15"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4:15"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4:15"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4:15"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4:15"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4:15"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0" spans="4:15"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</row>
    <row r="501" spans="4:15"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</row>
    <row r="502" spans="4:15"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</row>
    <row r="503" spans="4:15"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4:15"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4:15"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4:15"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4:15"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4:15"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4:15"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4:15"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</row>
    <row r="511" spans="4:15"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</row>
    <row r="512" spans="4:15"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</row>
    <row r="513" spans="4:15"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4:15"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</row>
    <row r="515" spans="4:15"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</row>
    <row r="516" spans="4:15"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</row>
    <row r="517" spans="4:15"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</row>
    <row r="518" spans="4:15"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</row>
    <row r="519" spans="4:15"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</row>
    <row r="520" spans="4:15"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</row>
    <row r="521" spans="4:15"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</row>
    <row r="522" spans="4:15"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</row>
    <row r="523" spans="4:15"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</row>
    <row r="524" spans="4:15"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</row>
    <row r="525" spans="4:15"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</row>
    <row r="526" spans="4:15"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</row>
    <row r="527" spans="4:15"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</row>
    <row r="528" spans="4:15"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</row>
    <row r="529" spans="4:15"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</row>
    <row r="530" spans="4:15"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</row>
    <row r="531" spans="4:15"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</row>
    <row r="532" spans="4:15"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</row>
    <row r="533" spans="4:15"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</row>
    <row r="534" spans="4:15"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</row>
    <row r="535" spans="4:15"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</row>
    <row r="536" spans="4:15"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</row>
    <row r="537" spans="4:15"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</row>
    <row r="538" spans="4:15"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</row>
    <row r="539" spans="4:15"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</row>
    <row r="540" spans="4:15"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</row>
    <row r="541" spans="4:15"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</row>
    <row r="542" spans="4:15"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</row>
    <row r="543" spans="4:15"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</row>
    <row r="544" spans="4:15"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</row>
    <row r="545" spans="4:15"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</row>
    <row r="546" spans="4:15"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</row>
    <row r="547" spans="4:15"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</row>
    <row r="548" spans="4:15"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</row>
    <row r="549" spans="4:15"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</row>
    <row r="550" spans="4:15"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</row>
    <row r="551" spans="4:15"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</row>
    <row r="552" spans="4:15"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</row>
    <row r="553" spans="4:15"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</row>
    <row r="554" spans="4:15"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</row>
    <row r="555" spans="4:15"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</row>
    <row r="556" spans="4:15"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</row>
    <row r="557" spans="4:15"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</row>
    <row r="558" spans="4:15"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</row>
    <row r="559" spans="4:15"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</row>
    <row r="560" spans="4:15"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</row>
    <row r="561" spans="4:15"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</row>
    <row r="562" spans="4:15"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</row>
    <row r="563" spans="4:15"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</row>
    <row r="564" spans="4:15"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</row>
    <row r="565" spans="4:15"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</row>
    <row r="566" spans="4:15"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</row>
    <row r="567" spans="4:15"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</row>
    <row r="568" spans="4:15"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</row>
    <row r="569" spans="4:15"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</row>
    <row r="570" spans="4:15"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</row>
    <row r="571" spans="4:15"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</row>
    <row r="572" spans="4:15"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</row>
    <row r="573" spans="4:15"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</row>
    <row r="574" spans="4:15"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</row>
    <row r="575" spans="4:15"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</row>
    <row r="576" spans="4:15"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</row>
    <row r="577" spans="4:15"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</row>
    <row r="578" spans="4:15"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</row>
    <row r="579" spans="4:15"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</row>
    <row r="580" spans="4:15"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</row>
    <row r="581" spans="4:15"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</row>
    <row r="582" spans="4:15"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</row>
    <row r="583" spans="4:15"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</row>
    <row r="584" spans="4:15"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</row>
    <row r="585" spans="4:15"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</row>
    <row r="586" spans="4:15"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</row>
    <row r="587" spans="4:15"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</row>
    <row r="588" spans="4:15"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</row>
    <row r="589" spans="4:15"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</row>
    <row r="590" spans="4:15"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</row>
    <row r="591" spans="4:15"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</row>
    <row r="592" spans="4:15"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</row>
    <row r="593" spans="4:15"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</row>
    <row r="594" spans="4:15"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</row>
    <row r="595" spans="4:15"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</row>
    <row r="596" spans="4:15"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</row>
    <row r="597" spans="4:15"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</row>
    <row r="598" spans="4:15"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</row>
    <row r="599" spans="4:15"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</row>
    <row r="600" spans="4:15"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</row>
    <row r="601" spans="4:15"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</row>
    <row r="602" spans="4:15"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</row>
    <row r="603" spans="4:15"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</row>
    <row r="604" spans="4:15"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</row>
    <row r="605" spans="4:15"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</row>
    <row r="606" spans="4:15"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</row>
    <row r="607" spans="4:15"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</row>
    <row r="608" spans="4:15"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</row>
    <row r="609" spans="4:15"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</row>
    <row r="610" spans="4:15"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</row>
    <row r="611" spans="4:15"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</row>
    <row r="612" spans="4:15"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</row>
    <row r="613" spans="4:15"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</row>
    <row r="614" spans="4:15"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</row>
    <row r="615" spans="4:15"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</row>
    <row r="616" spans="4:15"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</row>
    <row r="617" spans="4:15"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</row>
    <row r="618" spans="4:15"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</row>
    <row r="619" spans="4:15"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</row>
    <row r="620" spans="4:15"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</row>
    <row r="621" spans="4:15"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</row>
    <row r="622" spans="4:15"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</row>
    <row r="623" spans="4:15"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</row>
    <row r="624" spans="4:15"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</row>
    <row r="625" spans="4:15"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</row>
    <row r="626" spans="4:15"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</row>
    <row r="627" spans="4:15"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</row>
    <row r="628" spans="4:15"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</row>
    <row r="629" spans="4:15"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</row>
    <row r="630" spans="4:15"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</row>
    <row r="631" spans="4:15"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</row>
    <row r="632" spans="4:15"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</row>
    <row r="633" spans="4:15"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</row>
    <row r="634" spans="4:15"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</row>
    <row r="635" spans="4:15"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</row>
    <row r="636" spans="4:15"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</row>
    <row r="637" spans="4:15"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</row>
    <row r="638" spans="4:15"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</row>
    <row r="639" spans="4:15"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</row>
    <row r="640" spans="4:15"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</row>
    <row r="641" spans="4:15"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</row>
    <row r="642" spans="4:15"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</row>
    <row r="643" spans="4:15"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</row>
    <row r="644" spans="4:15"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</row>
    <row r="645" spans="4:15"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</row>
    <row r="646" spans="4:15"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</row>
    <row r="647" spans="4:15"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</row>
    <row r="648" spans="4:15"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</row>
    <row r="649" spans="4:15"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</row>
    <row r="650" spans="4:15"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</row>
    <row r="651" spans="4:15"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</row>
    <row r="652" spans="4:15"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</row>
    <row r="653" spans="4:15"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</row>
    <row r="654" spans="4:15"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</row>
    <row r="655" spans="4:15"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</row>
    <row r="656" spans="4:15"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</row>
    <row r="657" spans="4:15"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</row>
    <row r="658" spans="4:15"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</row>
    <row r="659" spans="4:15"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</row>
    <row r="660" spans="4:15"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</row>
    <row r="661" spans="4:15"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</row>
    <row r="662" spans="4:15"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</row>
    <row r="663" spans="4:15"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</row>
    <row r="664" spans="4:15"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</row>
    <row r="665" spans="4:15"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</row>
    <row r="666" spans="4:15"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</row>
    <row r="667" spans="4:15"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</row>
    <row r="668" spans="4:15"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</row>
    <row r="669" spans="4:15"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</row>
    <row r="670" spans="4:15"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</row>
    <row r="671" spans="4:15"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</row>
    <row r="672" spans="4:15"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</row>
    <row r="673" spans="4:15"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</row>
    <row r="674" spans="4:15"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</row>
    <row r="675" spans="4:15"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</row>
    <row r="676" spans="4:15"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</row>
    <row r="677" spans="4:15"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</row>
    <row r="678" spans="4:15"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</row>
    <row r="679" spans="4:15"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</row>
    <row r="680" spans="4:15"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</row>
    <row r="681" spans="4:15"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</row>
    <row r="682" spans="4:15"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</row>
    <row r="683" spans="4:15"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</row>
    <row r="684" spans="4:15"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</row>
    <row r="685" spans="4:15"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</row>
    <row r="686" spans="4:15"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</row>
    <row r="687" spans="4:15"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</row>
    <row r="688" spans="4:15"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</row>
    <row r="689" spans="4:15"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</row>
    <row r="690" spans="4:15"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</row>
    <row r="691" spans="4:15"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</row>
    <row r="692" spans="4:15"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</row>
    <row r="693" spans="4:15"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</row>
    <row r="694" spans="4:15"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</row>
    <row r="695" spans="4:15"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</row>
    <row r="696" spans="4:15"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</row>
    <row r="697" spans="4:15"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</row>
    <row r="698" spans="4:15"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</row>
    <row r="699" spans="4:15"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</row>
    <row r="700" spans="4:15"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</row>
    <row r="701" spans="4:15"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</row>
    <row r="702" spans="4:15"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</row>
    <row r="703" spans="4:15"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</row>
    <row r="704" spans="4:15"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</row>
    <row r="705" spans="4:15"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</row>
    <row r="706" spans="4:15"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</row>
    <row r="707" spans="4:15"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</row>
    <row r="708" spans="4:15"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</row>
    <row r="709" spans="4:15"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</row>
    <row r="710" spans="4:15"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</row>
    <row r="711" spans="4:15"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</row>
    <row r="712" spans="4:15"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</row>
    <row r="713" spans="4:15"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</row>
    <row r="714" spans="4:15"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</row>
    <row r="715" spans="4:15"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</row>
    <row r="716" spans="4:15"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</row>
    <row r="717" spans="4:15"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</row>
    <row r="718" spans="4:15"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</row>
    <row r="719" spans="4:15"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</row>
    <row r="720" spans="4:15"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</row>
    <row r="721" spans="4:15"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</row>
    <row r="722" spans="4:15"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</row>
    <row r="723" spans="4:15"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</row>
    <row r="724" spans="4:15"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</row>
    <row r="725" spans="4:15"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</row>
    <row r="726" spans="4:15"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</row>
    <row r="727" spans="4:15"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</row>
    <row r="728" spans="4:15"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</row>
    <row r="729" spans="4:15"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</row>
    <row r="730" spans="4:15"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</row>
    <row r="731" spans="4:15"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</row>
    <row r="732" spans="4:15"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</row>
    <row r="733" spans="4:15"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</row>
    <row r="734" spans="4:15"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</row>
    <row r="735" spans="4:15"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</row>
    <row r="736" spans="4:15"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</row>
    <row r="737" spans="4:15"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</row>
    <row r="738" spans="4:15"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</row>
    <row r="739" spans="4:15"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</row>
    <row r="740" spans="4:15"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</row>
    <row r="741" spans="4:15"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</row>
    <row r="742" spans="4:15"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</row>
    <row r="743" spans="4:15"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</row>
    <row r="744" spans="4:15"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</row>
    <row r="745" spans="4:15"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</row>
    <row r="992" ht="15" customHeight="1"/>
    <row r="993" ht="15" customHeight="1"/>
    <row r="994" ht="15" customHeight="1"/>
    <row r="995" ht="15" customHeight="1"/>
    <row r="996" ht="15" customHeight="1"/>
    <row r="997" ht="15" customHeight="1"/>
  </sheetData>
  <mergeCells count="52">
    <mergeCell ref="C31:F31"/>
    <mergeCell ref="C33:F33"/>
    <mergeCell ref="P14:Q14"/>
    <mergeCell ref="C25:D25"/>
    <mergeCell ref="C26:D26"/>
    <mergeCell ref="C27:D27"/>
    <mergeCell ref="C28:D28"/>
    <mergeCell ref="C29:D29"/>
    <mergeCell ref="U5:U6"/>
    <mergeCell ref="P6:Q6"/>
    <mergeCell ref="A7:O7"/>
    <mergeCell ref="P7:Q7"/>
    <mergeCell ref="R7:U7"/>
    <mergeCell ref="A5:A6"/>
    <mergeCell ref="B5:B6"/>
    <mergeCell ref="J5:L5"/>
    <mergeCell ref="M5:O5"/>
    <mergeCell ref="P5:S5"/>
    <mergeCell ref="A4:F4"/>
    <mergeCell ref="A1:U1"/>
    <mergeCell ref="A2:U2"/>
    <mergeCell ref="A3:U3"/>
    <mergeCell ref="G4:S4"/>
    <mergeCell ref="T4:U4"/>
    <mergeCell ref="C12:F12"/>
    <mergeCell ref="C13:F13"/>
    <mergeCell ref="C14:F14"/>
    <mergeCell ref="C15:E15"/>
    <mergeCell ref="G5:I5"/>
    <mergeCell ref="C11:F11"/>
    <mergeCell ref="C5:F6"/>
    <mergeCell ref="P8:P11"/>
    <mergeCell ref="T5:T6"/>
    <mergeCell ref="C8:F8"/>
    <mergeCell ref="C9:F9"/>
    <mergeCell ref="C10:F10"/>
    <mergeCell ref="G37:P37"/>
    <mergeCell ref="C18:F18"/>
    <mergeCell ref="C16:E16"/>
    <mergeCell ref="C17:E17"/>
    <mergeCell ref="C20:E20"/>
    <mergeCell ref="C21:F21"/>
    <mergeCell ref="C19:E19"/>
    <mergeCell ref="P19:Q19"/>
    <mergeCell ref="C24:E24"/>
    <mergeCell ref="C32:E32"/>
    <mergeCell ref="A34:F34"/>
    <mergeCell ref="P34:Q34"/>
    <mergeCell ref="P20:Q20"/>
    <mergeCell ref="C22:F22"/>
    <mergeCell ref="C23:F23"/>
    <mergeCell ref="C30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Keyboard instruments</vt:lpstr>
      <vt:lpstr>Strings</vt:lpstr>
      <vt:lpstr>Wind&amp;Drams</vt:lpstr>
      <vt:lpstr>Conducting</vt:lpstr>
      <vt:lpstr>Solo Academic singing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2021-03-20T15:27:06Z</dcterms:created>
  <dcterms:modified xsi:type="dcterms:W3CDTF">2021-07-29T10:16:43Z</dcterms:modified>
</cp:coreProperties>
</file>