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  <Override PartName="/xl/commentsmeta3" ContentType="application/binary"/>
  <Override PartName="/xl/commentsmeta4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TORSHIP\Academic Council\DADGENILEBEBI\2023\ივლისი\"/>
    </mc:Choice>
  </mc:AlternateContent>
  <bookViews>
    <workbookView xWindow="0" yWindow="0" windowWidth="25200" windowHeight="11850"/>
  </bookViews>
  <sheets>
    <sheet name="Keaboard instruments" sheetId="1" r:id="rId1"/>
    <sheet name="Strings" sheetId="2" r:id="rId2"/>
    <sheet name="Woodwind&amp;Brass Instruments&amp;drum" sheetId="3" r:id="rId3"/>
    <sheet name="Academic Singing" sheetId="4" r:id="rId4"/>
    <sheet name="Conducting" sheetId="5" r:id="rId5"/>
  </sheets>
  <calcPr calcId="162913"/>
  <extLst>
    <ext uri="GoogleSheetsCustomDataVersion2">
      <go:sheetsCustomData xmlns:go="http://customooxmlschemas.google.com/" r:id="rId9" roundtripDataChecksum="G3oHjQ4Siy1USgSABEJpjd6JxBXmPdXxSvHQWqBYw9U="/>
    </ext>
  </extLst>
</workbook>
</file>

<file path=xl/calcChain.xml><?xml version="1.0" encoding="utf-8"?>
<calcChain xmlns="http://schemas.openxmlformats.org/spreadsheetml/2006/main">
  <c r="AB112" i="5" l="1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AE71" i="5"/>
  <c r="AD71" i="5"/>
  <c r="AC71" i="5"/>
  <c r="AE70" i="5"/>
  <c r="AD70" i="5"/>
  <c r="AC70" i="5"/>
  <c r="AE68" i="5"/>
  <c r="AD68" i="5"/>
  <c r="AC68" i="5"/>
  <c r="AE67" i="5"/>
  <c r="E65" i="5" s="1"/>
  <c r="AD67" i="5"/>
  <c r="AC67" i="5"/>
  <c r="AE66" i="5"/>
  <c r="AE112" i="5" s="1"/>
  <c r="AD66" i="5"/>
  <c r="AC66" i="5"/>
  <c r="AC112" i="5" s="1"/>
  <c r="AE64" i="5"/>
  <c r="AD64" i="5"/>
  <c r="AC64" i="5"/>
  <c r="AE63" i="5"/>
  <c r="AD63" i="5"/>
  <c r="AC63" i="5"/>
  <c r="AE62" i="5"/>
  <c r="AD62" i="5"/>
  <c r="AC62" i="5"/>
  <c r="AE61" i="5"/>
  <c r="AD61" i="5"/>
  <c r="AC61" i="5"/>
  <c r="AE60" i="5"/>
  <c r="AD60" i="5"/>
  <c r="AC60" i="5"/>
  <c r="AE58" i="5"/>
  <c r="AD58" i="5"/>
  <c r="AC58" i="5"/>
  <c r="AE57" i="5"/>
  <c r="AD57" i="5"/>
  <c r="AC57" i="5"/>
  <c r="AE55" i="5"/>
  <c r="AD55" i="5"/>
  <c r="AC55" i="5"/>
  <c r="AE51" i="5"/>
  <c r="AD51" i="5"/>
  <c r="AC51" i="5"/>
  <c r="AE47" i="5"/>
  <c r="AD47" i="5"/>
  <c r="AC47" i="5"/>
  <c r="AE44" i="5"/>
  <c r="AD44" i="5"/>
  <c r="AC44" i="5"/>
  <c r="E43" i="5"/>
  <c r="AE39" i="5"/>
  <c r="AD39" i="5"/>
  <c r="AC39" i="5"/>
  <c r="AE37" i="5"/>
  <c r="AD37" i="5"/>
  <c r="AC37" i="5"/>
  <c r="AE36" i="5"/>
  <c r="AD36" i="5"/>
  <c r="AC36" i="5"/>
  <c r="AE34" i="5"/>
  <c r="AD34" i="5"/>
  <c r="AC34" i="5"/>
  <c r="AE27" i="5"/>
  <c r="AD27" i="5"/>
  <c r="AC27" i="5"/>
  <c r="AE25" i="5"/>
  <c r="AD25" i="5"/>
  <c r="AC25" i="5"/>
  <c r="AE23" i="5"/>
  <c r="AD23" i="5"/>
  <c r="AC23" i="5"/>
  <c r="AE15" i="5"/>
  <c r="AD15" i="5"/>
  <c r="AC15" i="5"/>
  <c r="AE7" i="5"/>
  <c r="AD7" i="5"/>
  <c r="AC7" i="5"/>
  <c r="E6" i="5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AE136" i="4"/>
  <c r="AE96" i="4"/>
  <c r="AD96" i="4"/>
  <c r="AC96" i="4"/>
  <c r="AE95" i="4"/>
  <c r="AD95" i="4"/>
  <c r="AC95" i="4"/>
  <c r="AE93" i="4"/>
  <c r="AD93" i="4"/>
  <c r="AC93" i="4"/>
  <c r="AE92" i="4"/>
  <c r="AD92" i="4"/>
  <c r="AC92" i="4"/>
  <c r="AE91" i="4"/>
  <c r="E90" i="4" s="1"/>
  <c r="AD91" i="4"/>
  <c r="AC91" i="4"/>
  <c r="AC137" i="4" s="1"/>
  <c r="AE86" i="4"/>
  <c r="AD86" i="4"/>
  <c r="AC86" i="4"/>
  <c r="AE82" i="4"/>
  <c r="AD82" i="4"/>
  <c r="AC82" i="4"/>
  <c r="AE80" i="4"/>
  <c r="AD80" i="4"/>
  <c r="AC80" i="4"/>
  <c r="AE78" i="4"/>
  <c r="AD78" i="4"/>
  <c r="AC78" i="4"/>
  <c r="AE77" i="4"/>
  <c r="AD77" i="4"/>
  <c r="AC77" i="4"/>
  <c r="AE75" i="4"/>
  <c r="AD75" i="4"/>
  <c r="AC75" i="4"/>
  <c r="AE74" i="4"/>
  <c r="AD74" i="4"/>
  <c r="AC74" i="4"/>
  <c r="AE72" i="4"/>
  <c r="AD72" i="4"/>
  <c r="AC72" i="4"/>
  <c r="AE68" i="4"/>
  <c r="E59" i="4" s="1"/>
  <c r="AD68" i="4"/>
  <c r="AC68" i="4"/>
  <c r="AE64" i="4"/>
  <c r="AD64" i="4"/>
  <c r="AC64" i="4"/>
  <c r="AE60" i="4"/>
  <c r="AD60" i="4"/>
  <c r="AC60" i="4"/>
  <c r="AE58" i="4"/>
  <c r="AD58" i="4"/>
  <c r="AC58" i="4"/>
  <c r="AE54" i="4"/>
  <c r="AD54" i="4"/>
  <c r="AC54" i="4"/>
  <c r="AE48" i="4"/>
  <c r="AD48" i="4"/>
  <c r="AC48" i="4"/>
  <c r="AE44" i="4"/>
  <c r="AD44" i="4"/>
  <c r="AC44" i="4"/>
  <c r="AE39" i="4"/>
  <c r="AD39" i="4"/>
  <c r="AC39" i="4"/>
  <c r="AE38" i="4"/>
  <c r="AD38" i="4"/>
  <c r="AC38" i="4"/>
  <c r="AE37" i="4"/>
  <c r="AD37" i="4"/>
  <c r="AC37" i="4"/>
  <c r="AD36" i="4"/>
  <c r="AC36" i="4"/>
  <c r="AE35" i="4"/>
  <c r="AD35" i="4"/>
  <c r="AC35" i="4"/>
  <c r="AE31" i="4"/>
  <c r="E6" i="4" s="1"/>
  <c r="AD31" i="4"/>
  <c r="AC31" i="4"/>
  <c r="AE23" i="4"/>
  <c r="AD23" i="4"/>
  <c r="AC23" i="4"/>
  <c r="AC15" i="4"/>
  <c r="AE7" i="4"/>
  <c r="AE137" i="4" s="1"/>
  <c r="AD7" i="4"/>
  <c r="AC7" i="4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AE124" i="3"/>
  <c r="AE123" i="3"/>
  <c r="AE86" i="3"/>
  <c r="AE84" i="3"/>
  <c r="AD84" i="3"/>
  <c r="AC84" i="3"/>
  <c r="AE83" i="3"/>
  <c r="AD83" i="3"/>
  <c r="AC83" i="3"/>
  <c r="AE81" i="3"/>
  <c r="AD81" i="3"/>
  <c r="AC81" i="3"/>
  <c r="AC125" i="3" s="1"/>
  <c r="AE80" i="3"/>
  <c r="AD80" i="3"/>
  <c r="AC80" i="3"/>
  <c r="AE79" i="3"/>
  <c r="E78" i="3" s="1"/>
  <c r="AD79" i="3"/>
  <c r="AC79" i="3"/>
  <c r="AE77" i="3"/>
  <c r="AD77" i="3"/>
  <c r="AC77" i="3"/>
  <c r="AE75" i="3"/>
  <c r="AD75" i="3"/>
  <c r="AC75" i="3"/>
  <c r="AE74" i="3"/>
  <c r="AD74" i="3"/>
  <c r="AC74" i="3"/>
  <c r="AE73" i="3"/>
  <c r="AD73" i="3"/>
  <c r="AC73" i="3"/>
  <c r="AE71" i="3"/>
  <c r="AD71" i="3"/>
  <c r="AC71" i="3"/>
  <c r="AE67" i="3"/>
  <c r="AD67" i="3"/>
  <c r="AC67" i="3"/>
  <c r="AE63" i="3"/>
  <c r="AD63" i="3"/>
  <c r="AC63" i="3"/>
  <c r="AE60" i="3"/>
  <c r="AD60" i="3"/>
  <c r="AC60" i="3"/>
  <c r="E59" i="3"/>
  <c r="AE57" i="3"/>
  <c r="AD57" i="3"/>
  <c r="AC57" i="3"/>
  <c r="AE53" i="3"/>
  <c r="AD53" i="3"/>
  <c r="AC53" i="3"/>
  <c r="AE52" i="3"/>
  <c r="AD52" i="3"/>
  <c r="AC52" i="3"/>
  <c r="AE48" i="3"/>
  <c r="AD48" i="3"/>
  <c r="AC48" i="3"/>
  <c r="AE44" i="3"/>
  <c r="AD44" i="3"/>
  <c r="AC44" i="3"/>
  <c r="AE28" i="3"/>
  <c r="AD28" i="3"/>
  <c r="AC28" i="3"/>
  <c r="AE21" i="3"/>
  <c r="AD21" i="3"/>
  <c r="AC21" i="3"/>
  <c r="AE15" i="3"/>
  <c r="AD15" i="3"/>
  <c r="AC15" i="3"/>
  <c r="AE7" i="3"/>
  <c r="AE125" i="3" s="1"/>
  <c r="AD7" i="3"/>
  <c r="AC7" i="3"/>
  <c r="E6" i="3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AE117" i="2"/>
  <c r="AE118" i="2" s="1"/>
  <c r="AE116" i="2"/>
  <c r="AE79" i="2"/>
  <c r="AE77" i="2"/>
  <c r="AD77" i="2"/>
  <c r="AC77" i="2"/>
  <c r="AE76" i="2"/>
  <c r="AD76" i="2"/>
  <c r="AC76" i="2"/>
  <c r="AE74" i="2"/>
  <c r="E71" i="2" s="1"/>
  <c r="AD74" i="2"/>
  <c r="AC74" i="2"/>
  <c r="AE73" i="2"/>
  <c r="AD73" i="2"/>
  <c r="AC73" i="2"/>
  <c r="AE72" i="2"/>
  <c r="AD72" i="2"/>
  <c r="AC72" i="2"/>
  <c r="AC118" i="2" s="1"/>
  <c r="AE70" i="2"/>
  <c r="AD70" i="2"/>
  <c r="AC70" i="2"/>
  <c r="AE69" i="2"/>
  <c r="AD69" i="2"/>
  <c r="AC69" i="2"/>
  <c r="AE68" i="2"/>
  <c r="AD68" i="2"/>
  <c r="AC68" i="2"/>
  <c r="AE66" i="2"/>
  <c r="AD66" i="2"/>
  <c r="AC66" i="2"/>
  <c r="AE62" i="2"/>
  <c r="AD62" i="2"/>
  <c r="AC62" i="2"/>
  <c r="AE58" i="2"/>
  <c r="AD58" i="2"/>
  <c r="AC58" i="2"/>
  <c r="AE56" i="2"/>
  <c r="E55" i="2" s="1"/>
  <c r="AD56" i="2"/>
  <c r="AC56" i="2"/>
  <c r="AE53" i="2"/>
  <c r="AD53" i="2"/>
  <c r="AC53" i="2"/>
  <c r="AE52" i="2"/>
  <c r="AD52" i="2"/>
  <c r="AC52" i="2"/>
  <c r="AD48" i="2"/>
  <c r="AC48" i="2"/>
  <c r="AE44" i="2"/>
  <c r="AD44" i="2"/>
  <c r="AC44" i="2"/>
  <c r="BS36" i="2"/>
  <c r="BR36" i="2"/>
  <c r="BQ36" i="2"/>
  <c r="BS35" i="2"/>
  <c r="BR35" i="2"/>
  <c r="BQ35" i="2"/>
  <c r="AE28" i="2"/>
  <c r="AD28" i="2"/>
  <c r="AC28" i="2"/>
  <c r="BS21" i="2"/>
  <c r="BR21" i="2"/>
  <c r="BQ21" i="2"/>
  <c r="AE21" i="2"/>
  <c r="AD21" i="2"/>
  <c r="AC21" i="2"/>
  <c r="BS15" i="2"/>
  <c r="BR15" i="2"/>
  <c r="BQ15" i="2"/>
  <c r="AE15" i="2"/>
  <c r="E6" i="2" s="1"/>
  <c r="AD15" i="2"/>
  <c r="AC15" i="2"/>
  <c r="BS7" i="2"/>
  <c r="AS6" i="2" s="1"/>
  <c r="BR7" i="2"/>
  <c r="BQ7" i="2"/>
  <c r="AE7" i="2"/>
  <c r="AD7" i="2"/>
  <c r="AC7" i="2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E99" i="1"/>
  <c r="AE98" i="1"/>
  <c r="AE61" i="1"/>
  <c r="AE59" i="1"/>
  <c r="AD59" i="1"/>
  <c r="AC59" i="1"/>
  <c r="AE58" i="1"/>
  <c r="AD58" i="1"/>
  <c r="AC58" i="1"/>
  <c r="AE56" i="1"/>
  <c r="AD56" i="1"/>
  <c r="AC56" i="1"/>
  <c r="AE55" i="1"/>
  <c r="AD55" i="1"/>
  <c r="AC55" i="1"/>
  <c r="AC100" i="1" s="1"/>
  <c r="AE54" i="1"/>
  <c r="AD54" i="1"/>
  <c r="AC54" i="1"/>
  <c r="E53" i="1"/>
  <c r="AE52" i="1"/>
  <c r="AD52" i="1"/>
  <c r="AC52" i="1"/>
  <c r="AD51" i="1"/>
  <c r="AC51" i="1"/>
  <c r="AE50" i="1"/>
  <c r="AD50" i="1"/>
  <c r="AC50" i="1"/>
  <c r="AE49" i="1"/>
  <c r="AD49" i="1"/>
  <c r="AC49" i="1"/>
  <c r="AE48" i="1"/>
  <c r="AD48" i="1"/>
  <c r="AC48" i="1"/>
  <c r="AE46" i="1"/>
  <c r="AD46" i="1"/>
  <c r="AC46" i="1"/>
  <c r="AE42" i="1"/>
  <c r="AD42" i="1"/>
  <c r="AC42" i="1"/>
  <c r="AE38" i="1"/>
  <c r="AD38" i="1"/>
  <c r="AC38" i="1"/>
  <c r="AE36" i="1"/>
  <c r="E35" i="1" s="1"/>
  <c r="AD36" i="1"/>
  <c r="AC36" i="1"/>
  <c r="AE33" i="1"/>
  <c r="AD33" i="1"/>
  <c r="AC33" i="1"/>
  <c r="AE29" i="1"/>
  <c r="AE27" i="1"/>
  <c r="AE100" i="1" s="1"/>
  <c r="AD27" i="1"/>
  <c r="AC27" i="1"/>
  <c r="AE21" i="1"/>
  <c r="AD21" i="1"/>
  <c r="AC21" i="1"/>
  <c r="AE15" i="1"/>
  <c r="AD15" i="1"/>
  <c r="AC15" i="1"/>
  <c r="AE7" i="1"/>
  <c r="AD7" i="1"/>
  <c r="AC7" i="1"/>
  <c r="E6" i="1"/>
</calcChain>
</file>

<file path=xl/comments1.xml><?xml version="1.0" encoding="utf-8"?>
<comments xmlns="http://schemas.openxmlformats.org/spreadsheetml/2006/main">
  <authors>
    <author/>
  </authors>
  <commentList>
    <comment ref="F38" authorId="0" shapeId="0">
      <text>
        <r>
          <rPr>
            <sz val="11"/>
            <color theme="1"/>
            <rFont val="Calibri"/>
            <scheme val="minor"/>
          </rPr>
          <t>======
ID#AAAAzAHYgYo
User    (2023-06-13 15:48:54)
საკონტაქტო საათი ყველა სემესტრში ნაწილდება შემდეგნაირად: 15 საათი - სალექციო; 15 საათი - პრაქტიკუმი. სალექციო საკონტაქტო საათი ტარდება გაერთიანებულად ყველა საშემსრულებლო მიმართულების სტუდენტისათვის.  პრაქტიკუმის საკონტაქტო საათებზე სტუდენტები იყოფიან მიმართულებებად, ჯგუფში არაუმეტეს 10 სტუდენტის შემადგენლობით.</t>
        </r>
      </text>
    </comment>
    <comment ref="X52" authorId="0" shapeId="0">
      <text>
        <r>
          <rPr>
            <sz val="11"/>
            <color theme="1"/>
            <rFont val="Calibri"/>
            <scheme val="minor"/>
          </rPr>
          <t>======
ID#AAAAzAHYgYw
User    (2023-06-13 15:48:54)
15 საათი არის სტუდენტის საკონტაქტო საათი მოსწავლესთან, ხოლო 10  საათი არის ლექტორი მენტორის მუშაობის სტუდენტთან და მოსწავლესთან ერთად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dBVjdDgx52VMssk3CUthSE7agkw=="/>
    </ext>
  </extLst>
</comments>
</file>

<file path=xl/comments2.xml><?xml version="1.0" encoding="utf-8"?>
<comments xmlns="http://schemas.openxmlformats.org/spreadsheetml/2006/main">
  <authors>
    <author/>
  </authors>
  <commentList>
    <comment ref="F58" authorId="0" shapeId="0">
      <text>
        <r>
          <rPr>
            <sz val="11"/>
            <color theme="1"/>
            <rFont val="Calibri"/>
            <scheme val="minor"/>
          </rPr>
          <t>======
ID#AAAAzAHYgZI
User    (2023-06-13 15:48:54)
საკონტაქტო საათი ყველა სემესტრში ნაწილდება შემდეგნაირად: 15 საათი - სალექციო; 15 საათი - პრაქტიკუმი. სალექციო საკონტაქტო საათი ტარდება გაერთიანებულად ყველა საშემსრულებლო მიმართულების სტუდენტისათვის.  პრაქტიკუმის საკონტაქტო საათებზე სტუდენტები იყოფიან მიმართულებებად, ჯგუფში არაუმეტეს 10 სტუდენტის შემადგენლობით.</t>
        </r>
      </text>
    </comment>
    <comment ref="X69" authorId="0" shapeId="0">
      <text>
        <r>
          <rPr>
            <sz val="11"/>
            <color theme="1"/>
            <rFont val="Calibri"/>
            <scheme val="minor"/>
          </rPr>
          <t>======
ID#AAAAzAHYgYg
User    (2023-06-13 15:48:54)
15 საათი არის სტუდენტის საკონტაქტო დრო მოსწავლესთან, ხოლო 10
 საათი არის მენტორის საკონატაქტო საათი სტუდენტთან და მოსწავლესთან ერთად.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kNg2akoAAfJNEY7netcGRDsTfVA=="/>
    </ext>
  </extLst>
</comments>
</file>

<file path=xl/comments3.xml><?xml version="1.0" encoding="utf-8"?>
<comments xmlns="http://schemas.openxmlformats.org/spreadsheetml/2006/main">
  <authors>
    <author/>
  </authors>
  <commentList>
    <comment ref="F63" authorId="0" shapeId="0">
      <text>
        <r>
          <rPr>
            <sz val="11"/>
            <color theme="1"/>
            <rFont val="Calibri"/>
            <scheme val="minor"/>
          </rPr>
          <t>======
ID#AAAAzAHYgY0
User    (2023-06-13 15:48:54)
საკონტაქტო საათი ყველა სემესტრში ნაწილდება შემდეგნაირად: 15 საათი - სალექციო; 15 საათი - პრაქტიკუმი. სალექციო საკონტაქტო საათი ტარდება გაერთიანებულად ყველა საშემსრულებლო მიმართულების სტუდენტისათვის.  პრაქტიკუმის საკონტაქტო საათებზე სტუდენტები იყოფიან მიმართულებებად, ჯგუფში არაუმეტეს 10 სტუდენტის შემადგენლობით.</t>
        </r>
      </text>
    </comment>
    <comment ref="U75" authorId="0" shapeId="0">
      <text>
        <r>
          <rPr>
            <sz val="11"/>
            <color theme="1"/>
            <rFont val="Calibri"/>
            <scheme val="minor"/>
          </rPr>
          <t>======
ID#AAAAzAHYgZA
User    (2023-06-13 15:48:54)
15 საათი არის სტუდენტის საკონტაქტო საათი მოსწავლესთან, ხოლო 10  საათი არის ლექტორი მენტორის მუშაობის სტუდენტთან და მოსწავლესთან ერთად</t>
        </r>
      </text>
    </comment>
    <comment ref="X76" authorId="0" shapeId="0">
      <text>
        <r>
          <rPr>
            <sz val="11"/>
            <color theme="1"/>
            <rFont val="Calibri"/>
            <scheme val="minor"/>
          </rPr>
          <t>======
ID#AAAAzAHYgZM
bakra    (2023-06-13 15:48:54)
User:15 საათი არის სტუდენტის საკონტაქტო საათი მოსწავლესთან, ხოლო 10  საათი არის ლექტორი მენტორის მუშაობის სტუდენტთან და მოსწავლესთან ერთად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O54i1BQaFiLHTMIEyiD5CMXx8ig=="/>
    </ext>
  </extLst>
</comments>
</file>

<file path=xl/comments4.xml><?xml version="1.0" encoding="utf-8"?>
<comments xmlns="http://schemas.openxmlformats.org/spreadsheetml/2006/main">
  <authors>
    <author/>
  </authors>
  <commentList>
    <comment ref="F60" authorId="0" shapeId="0">
      <text>
        <r>
          <rPr>
            <sz val="11"/>
            <color theme="1"/>
            <rFont val="Calibri"/>
            <scheme val="minor"/>
          </rPr>
          <t>======
ID#AAAAzAHYgYk
User    (2023-06-13 15:48:54)
აღნიშნული კურსის სემესტრული 30 საკონტაქტო საათი ყველა სემესტრში ნაწილდება შემდეგნაირად: 15 საათი - სალექციო; 15 საათი - პრაქტიკუმი. სალექციო მეცადინეობაზე ერთი სპეციალობის ფარგლებში ჯგუფი არ იყოფა. პრაქტიკუმის საკონტაქტო საათებზე სტუდენტები იყოფიან სპეციალობაში, ჯგუფში არაუმეტეს 10 სტუდენტის შემადგენლობით.</t>
        </r>
      </text>
    </comment>
    <comment ref="F64" authorId="0" shapeId="0">
      <text>
        <r>
          <rPr>
            <sz val="11"/>
            <color theme="1"/>
            <rFont val="Calibri"/>
            <scheme val="minor"/>
          </rPr>
          <t>======
ID#AAAAzAHYgYs
User    (2023-06-13 15:48:54)
საკონტაქტო საათი ყველა სემესტრში ნაწილდება შემდეგნაირად: 15 საათი - სალექციო; 15 საათი - პრაქტიკუმი. სალექციო საკონტაქტო საათი ტარდება გაერთიანებულად ყველა საშემსრულებლო მიმართულების სტუდენტისათვის.  პრაქტიკუმის საკონტაქტო საათებზე სტუდენტები იყოფიან მიმართულებებად, ჯგუფში არაუმეტეს 10 სტუდენტის შემადგენლობით.</t>
        </r>
      </text>
    </comment>
    <comment ref="X76" authorId="0" shapeId="0">
      <text>
        <r>
          <rPr>
            <sz val="11"/>
            <color theme="1"/>
            <rFont val="Calibri"/>
            <scheme val="minor"/>
          </rPr>
          <t>======
ID#AAAAzAHYgZE
User    (2023-06-13 15:48:54)
15 საათი არის სტუდენტის საკონტაქტო საათი მოსწავლესთან, ხოლო 5  საათი არის ლექტორი მენტორის მუშაობის სტუდენტთან და მოსწავლესთან ერთად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G8iHFGukXpwFsTCTpqEXpRW1svg=="/>
    </ext>
  </extLst>
</comments>
</file>

<file path=xl/comments5.xml><?xml version="1.0" encoding="utf-8"?>
<comments xmlns="http://schemas.openxmlformats.org/spreadsheetml/2006/main">
  <authors>
    <author/>
  </authors>
  <commentList>
    <comment ref="F47" authorId="0" shapeId="0">
      <text>
        <r>
          <rPr>
            <sz val="11"/>
            <color theme="1"/>
            <rFont val="Calibri"/>
            <scheme val="minor"/>
          </rPr>
          <t>======
ID#AAAAzAHYgY4
User    (2023-06-13 15:48:54)
აღნიშნული კურსის სემესტრული 30 საკონტაქტო საათი ყველა სემესტრში ნაწილდება შემდეგნაირად: 15 საათი - სალექციო; 15 საათი - პრაქტიკუმი. სალექციო მეცადინეობაზე ერთი სპეციალობის ფარგლებში ჯგუფი არ იყოფა. პრაქტიკუმის საკონტაქტო საათებზე სტუდენტები იყოფიან სპეციალობაში, ჯგუფში არაუმეტეს 10 სტუდენტის შემადგენლობით.</t>
        </r>
      </text>
    </comment>
    <comment ref="U61" authorId="0" shapeId="0">
      <text>
        <r>
          <rPr>
            <sz val="11"/>
            <color theme="1"/>
            <rFont val="Calibri"/>
            <scheme val="minor"/>
          </rPr>
          <t>======
ID#AAAAzAHYgY8
User    (2023-06-13 15:48:54)
15 საათი არის სტუდენტის საკონტაქტო საათი მოსწავლესთან, ხოლო 10 საათი არის ლექტორი მენტორის მუშაობის სტუდენტთან და მოსწავლესთან ერთად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hzJaKzNcEEHA1B1gEVdmc24cHMQ=="/>
    </ext>
  </extLst>
</comments>
</file>

<file path=xl/sharedStrings.xml><?xml version="1.0" encoding="utf-8"?>
<sst xmlns="http://schemas.openxmlformats.org/spreadsheetml/2006/main" count="2686" uniqueCount="428">
  <si>
    <t>კლავიშიანი საკრავები</t>
  </si>
  <si>
    <t>სასწავლო გეგმა</t>
  </si>
  <si>
    <t>სასწავლო კურსები/კომპონენტები</t>
  </si>
  <si>
    <t>სემესტრი</t>
  </si>
  <si>
    <t xml:space="preserve">სულ: </t>
  </si>
  <si>
    <t>სახელწოდება</t>
  </si>
  <si>
    <t>ინდივიდუალური/ჯგუფური</t>
  </si>
  <si>
    <t>წამკითხველი</t>
  </si>
  <si>
    <t>წინაპირობები</t>
  </si>
  <si>
    <t>1.</t>
  </si>
  <si>
    <t>2.</t>
  </si>
  <si>
    <t>3.</t>
  </si>
  <si>
    <t>4.</t>
  </si>
  <si>
    <t>5.</t>
  </si>
  <si>
    <t>6.</t>
  </si>
  <si>
    <t>7.</t>
  </si>
  <si>
    <t>8.</t>
  </si>
  <si>
    <t>სულ საკ. სთ.</t>
  </si>
  <si>
    <t>სულ დამ. სთ.</t>
  </si>
  <si>
    <t>სულ: ECTS</t>
  </si>
  <si>
    <t>ECTS</t>
  </si>
  <si>
    <t>საკ. სთ</t>
  </si>
  <si>
    <t>დამ.სთ.</t>
  </si>
  <si>
    <t>სპეციალობის სავალდებულო საგნები</t>
  </si>
  <si>
    <t>სპეციალობის კლასი I</t>
  </si>
  <si>
    <t>ინდივიდუალური</t>
  </si>
  <si>
    <t xml:space="preserve">ლალი სანიკიძე; ედიშერ რუსიშვილი; ნინო ქათამაძე; ბეჟან ნამგლაძე; ალექსანდრე გარბერი; მანანა გოცირიძე;            
ნინო ჟვანია; დავით ალადაშვილი;ვახტანგ ჟორდანია; სვეტლანა კორსანტია; ნინო ჭირაქაძე; მანანა კანდელაკი; ნოდარ ნაკაიძე; </t>
  </si>
  <si>
    <t>წინაპირობის გარეშე</t>
  </si>
  <si>
    <t>სპეციალობის კლასი  II</t>
  </si>
  <si>
    <t>სპეციალობის კლასი III</t>
  </si>
  <si>
    <t>სპეციალობის კლასი II</t>
  </si>
  <si>
    <t>სპეციალობის კლასი IV</t>
  </si>
  <si>
    <t>სპეციალობის კლასი V</t>
  </si>
  <si>
    <t>სპეციალობის კლასი VI</t>
  </si>
  <si>
    <t>სპეციალობის კლასი VII</t>
  </si>
  <si>
    <t>სპეციალობის კლასი  VI</t>
  </si>
  <si>
    <t>სპეციალობის კლასი  VIII</t>
  </si>
  <si>
    <t>კამერული ანსამბლის კლასი I</t>
  </si>
  <si>
    <t>ჯგუფური</t>
  </si>
  <si>
    <t xml:space="preserve">ოთარ ჩუბინიშვილი; ნათელა კვირკველია; მანანა ქანთარია; მედეა ალთუნაშვილი; ნანა ლესელიძე; თამარ ლიჩელი; ნინო ბაქრაძე; გიორგი კვირიკაშვილი;  თეონა მიქელაძე; თამარ ჟვანია; შოთა გოგოძე; </t>
  </si>
  <si>
    <t>კამერული ანსამბლის კლასი II</t>
  </si>
  <si>
    <t>კამერული ანსამბლის კლასი III</t>
  </si>
  <si>
    <t>კამერული ანსამბლის კლასი IV</t>
  </si>
  <si>
    <t>კამერული ანსამბლის კლასი V</t>
  </si>
  <si>
    <t>კამერული ანსამბლის კლასი VI</t>
  </si>
  <si>
    <t>საკონცერტმაისტერო დაოსტატების კლასი I</t>
  </si>
  <si>
    <t xml:space="preserve">ზეინაბ (ლალი) ბაქრაძე, ცირა ქამუშაძე, ნანა სანაძე, თეონა ბუაძე, მარინა ადამიშვილი, ირინა აივაზოვა 
</t>
  </si>
  <si>
    <t>საკონცერტმაისტერო დაოსტატების კლასი II</t>
  </si>
  <si>
    <t>საკონცერტმაისტერო დაოსტატების კლასი III</t>
  </si>
  <si>
    <t>საკონცერტმაისტერო დაოსტატების კლასი IV</t>
  </si>
  <si>
    <t>საკონცერტმაისტერო დაოსტატების კლასი V</t>
  </si>
  <si>
    <t>საკონცერტმაისტერო დაოსტატების კლასი VI</t>
  </si>
  <si>
    <t>თანამედროვე შემსრულებლობა I</t>
  </si>
  <si>
    <t>თამარ ჟვანია/ნინო ჟვანია</t>
  </si>
  <si>
    <t>თანამედროვე შემსრულებლობა II</t>
  </si>
  <si>
    <t>სტუდიო კლასი I</t>
  </si>
  <si>
    <t>დავით ალადაშვილი</t>
  </si>
  <si>
    <t>სტუდიო კლასი II</t>
  </si>
  <si>
    <t>სტუდიო კლასი III</t>
  </si>
  <si>
    <t>სტუდიო კლასი IV</t>
  </si>
  <si>
    <t>საშემსრულებლო ხელოვნების ისტორია I</t>
  </si>
  <si>
    <t>ნინო კასრაძე</t>
  </si>
  <si>
    <t>საშემსრულებლო ხელოვნების ისტორია II</t>
  </si>
  <si>
    <t>თეორიული  და სპეციალობის მხარდამჭერი საგნები</t>
  </si>
  <si>
    <t>სოლფეჯიო I</t>
  </si>
  <si>
    <t>ლეილა შარაშიძე</t>
  </si>
  <si>
    <t>სოლფეჯიო II</t>
  </si>
  <si>
    <t>მუსიკის სტილების თეორია I</t>
  </si>
  <si>
    <t>ლეილა მარუაშვილი</t>
  </si>
  <si>
    <t>მუსიკის სტილების თეორია II</t>
  </si>
  <si>
    <t>მუსიკის სტილების თეორია III</t>
  </si>
  <si>
    <t>მუსიკის სტილების თეორია IV</t>
  </si>
  <si>
    <t xml:space="preserve">დასავლეთ ევროპული მუსიკის ისტორია I </t>
  </si>
  <si>
    <t>გვანცა ღვინჯილია</t>
  </si>
  <si>
    <t>დასავლეთ ევროპული მუსიკის ისტორია II</t>
  </si>
  <si>
    <t>დასავლეთ ევროპული მუსიკის ისტორია III</t>
  </si>
  <si>
    <t>დასავლეთ ევროპული მუსიკის ისტორია IV</t>
  </si>
  <si>
    <t>ნანა შარიქაძე</t>
  </si>
  <si>
    <t>ქართული მუსიკის ისტორია I</t>
  </si>
  <si>
    <t>ქართული მუსიკის ისტორია II</t>
  </si>
  <si>
    <t>ქართული ხალხური მუსიკალური შემოქმედება</t>
  </si>
  <si>
    <t>ნატალია ზუმბაძე/ოთარ კაპანაძე</t>
  </si>
  <si>
    <t xml:space="preserve">სპეციალობის საკრავზე დაკვრის სწავლების მეთოდიკა </t>
  </si>
  <si>
    <t>პარტიტურის კითხვა</t>
  </si>
  <si>
    <t>ეკა ჭაბაშვილი</t>
  </si>
  <si>
    <t>საკრავთმცოდნეობა</t>
  </si>
  <si>
    <t>პედაგოგიური პრაქტიკა</t>
  </si>
  <si>
    <t>მამუკა სიხარულიძე</t>
  </si>
  <si>
    <t>საფაკულტეტო სერვისული საგნები</t>
  </si>
  <si>
    <t>ხელოვნების ფილოსოფია</t>
  </si>
  <si>
    <t>ვანო ჭიაურელი</t>
  </si>
  <si>
    <t>აკადემიური წერა</t>
  </si>
  <si>
    <t>მაია მეტრეველი</t>
  </si>
  <si>
    <t>ინგლისური ენა I</t>
  </si>
  <si>
    <t>ნინო მემანიშვილი/ლია ნინიაშვილი</t>
  </si>
  <si>
    <t>ინგლისური ენა II</t>
  </si>
  <si>
    <t>სხეული და შემსრულებლობა</t>
  </si>
  <si>
    <t>ივერი კეკენაძე</t>
  </si>
  <si>
    <t>პერფორმანს ქოუჩინგი</t>
  </si>
  <si>
    <t>არჩევითი საგნები - 17</t>
  </si>
  <si>
    <t>შემოდგომის სემესტრი</t>
  </si>
  <si>
    <t>გაზაფხულის სემესტრი</t>
  </si>
  <si>
    <t>არჩევითი ინსტრუმენტი (ორღანი)  I</t>
  </si>
  <si>
    <t>ლია ბაიდოშვილი</t>
  </si>
  <si>
    <t>√</t>
  </si>
  <si>
    <t>არჩევითი ინსტრუმენტი (ორღანი)  II</t>
  </si>
  <si>
    <t>არჩევითი ინსტრუმენტი (ორგანი)  I</t>
  </si>
  <si>
    <t xml:space="preserve"> ქართული ხალხური მუსიკალური შემოქმედება</t>
  </si>
  <si>
    <t>ოთარ კაპანაძე</t>
  </si>
  <si>
    <t xml:space="preserve"> ქართული ხალხური მუსიკალური შემოქმედება I</t>
  </si>
  <si>
    <t>არტ-მენეჯმენტი</t>
  </si>
  <si>
    <t>ნინო სანადირაძე</t>
  </si>
  <si>
    <t xml:space="preserve">მონათესავე ინსტრუმენტი  I </t>
  </si>
  <si>
    <t xml:space="preserve">ინდივიდუალური </t>
  </si>
  <si>
    <t xml:space="preserve">გიორგი თაგაური; ირაკლი ჯაფარიძე;  პაატა ებრალიძე; მერი ჟვანია, ლაშა მღებრიშვილი; ილია დათუკიშვილი; დავით ჯიშკარიანი; დიმიტრი ბოქოლიშვილი; ირაკლი ევსტაფიშვილი 
</t>
  </si>
  <si>
    <t>მონათესავე ინსტრუმენტი II</t>
  </si>
  <si>
    <t>არჩევითი ინსტრუმენტი (ფორტეპიანო) I (რეკომენდებულია იმ სტუდენტებისათვის, რომლებიც ჩარიცხულები არიან შემოქმედებითი ტურის გავლის გარეშე)</t>
  </si>
  <si>
    <t>ლალი სანიკიძე; ედიშერ რუსიშვილი; ნინო ქათამაძე; ბეჟან ნამგლაძე; ალექსანდრე გარბერი; მანანა გოცირიძე;            
ნინო ჟვანია; დავით ალადაშვილი; ვახტანგ ჟორდანია; სვეტლანა კორსანტია; ნინო ჭირაქაძე; მანანა კანდელაკი; ნოდარ ნაკაიძე; მამუკა სიხარულიძე; ნინო კასრაძე</t>
  </si>
  <si>
    <t>არჩევითი ინსტრუმენტი (ფორტეპიანო) II (რეკომენდებულია იმ სტუდენტებისათვის, რომლებიც ჩარიცხულები არიან შემოქმედებითი ტურის გავლის გარეშე)</t>
  </si>
  <si>
    <t>არჩევითი ინსტრუმენტი (ფორტეპიანო) I</t>
  </si>
  <si>
    <t>ბაროკოს ეპოქის ინსტრუმენტები I</t>
  </si>
  <si>
    <t>ქეთევან შენგელია</t>
  </si>
  <si>
    <t>ბაროკოს ეპოქის ინსტრუმენტები II</t>
  </si>
  <si>
    <t>კომპოზიციის სემინარი</t>
  </si>
  <si>
    <t>ლევან გომელაური/მაია (მაკა) ვირსალაძე</t>
  </si>
  <si>
    <t>შესავალი ელ. აკუსტიკურ მუსიკაში</t>
  </si>
  <si>
    <t>რევაზ კიკნაძე</t>
  </si>
  <si>
    <t>კომპოზიციის საფუძვლები I</t>
  </si>
  <si>
    <t>გიორგი შავერზაშვილი</t>
  </si>
  <si>
    <t>კომპოზიციის საფუძვლები II</t>
  </si>
  <si>
    <t>აკუსტ. მუს. ჩაწერის ტექნიკა I</t>
  </si>
  <si>
    <t>მანანა ჟღენტი</t>
  </si>
  <si>
    <t>აკუსტ. მუს. ჩაწერის ტექნიკა II</t>
  </si>
  <si>
    <t>კომუნიკაციის, პრეზენტაციის და დისკუსიის ტექნიკები</t>
  </si>
  <si>
    <t>ლიტერატურული ტექსტის ადაპტაცია ოპერაში</t>
  </si>
  <si>
    <t xml:space="preserve">მანანა პაიჭაძე </t>
  </si>
  <si>
    <t>კულტუროლოგია</t>
  </si>
  <si>
    <t>ირინა ჯორჯაძე</t>
  </si>
  <si>
    <t>არგენტინული სოციალური ტანგო - ისტორია, თეორია და კომპოზიციის პრინციპები</t>
  </si>
  <si>
    <t>ლევან გომელაური</t>
  </si>
  <si>
    <t>დასარტყამი საკრავების ფუნქციები, გამოხატვის ხერხები, აკუსტიკა და ნოტაცია</t>
  </si>
  <si>
    <t xml:space="preserve">ლევან ბაგრატიონ- დავითაშვილი </t>
  </si>
  <si>
    <t>თანამედროვე მუსიკის ანსამბლი I</t>
  </si>
  <si>
    <t>ნინო ჟვანია</t>
  </si>
  <si>
    <t>თანამედროვე მუსიკის ანსამბლი II</t>
  </si>
  <si>
    <t>ჟურნალისტიკის საფუძვლები</t>
  </si>
  <si>
    <t>მაია სიგუა/გვანცა ღვინჯილია/ლალი კაკულია</t>
  </si>
  <si>
    <t xml:space="preserve">უცხო ენა - იტალიური </t>
  </si>
  <si>
    <t>მანონი მაჭავარიანი</t>
  </si>
  <si>
    <t>წინაპირობის გარეშე (გარდა აკადემიური სიმღერისა)</t>
  </si>
  <si>
    <t>ჯაზის ,,სტანდარტები" - შესრულების თავისებურებები  I</t>
  </si>
  <si>
    <t>დინარა ვირსალაძე</t>
  </si>
  <si>
    <t>ჯაზის ,,სტანდარტები" - შესრულების თავისებურებები  II</t>
  </si>
  <si>
    <t>ჯაზის ,,სტანდარტები" - შესრულების თავისებურებები I</t>
  </si>
  <si>
    <t xml:space="preserve">თანამედროვე ნოტაცია </t>
  </si>
  <si>
    <t>მაია (მაკა) ვირსალაძე</t>
  </si>
  <si>
    <t xml:space="preserve"> ბაროკოს მუსიკის შემსრულებლობის ისტორია I </t>
  </si>
  <si>
    <t>გვანცა ღვინჯილია/ნიკოლოზ ტოროშელიძე</t>
  </si>
  <si>
    <t>ბაროკოს მუსიკის შემსრულებლობის ისტორია  II</t>
  </si>
  <si>
    <t>გალობა I</t>
  </si>
  <si>
    <t>მალხაზ ერქვანიძე</t>
  </si>
  <si>
    <t>გალობა II</t>
  </si>
  <si>
    <t>მუსიკათერაპიის საფუძვლები</t>
  </si>
  <si>
    <t>რუსუდან ჩუნთიშვილი</t>
  </si>
  <si>
    <t>რიტმიკა კომპოზიციის თვალთახედვით</t>
  </si>
  <si>
    <t>წინაპირობის  გარეშე</t>
  </si>
  <si>
    <t>ვოკალის საფუძვლები</t>
  </si>
  <si>
    <t>ავთანდილ რევიშვილი</t>
  </si>
  <si>
    <t>თავისუფალი კრედიტი</t>
  </si>
  <si>
    <t>საბაკალავრო შემოქმედებითი პროექტი</t>
  </si>
  <si>
    <t>სულ:</t>
  </si>
  <si>
    <t>სიმებიანი საკრავები (ვიოლინო, ჩელო, კონტაბასი, არფა, ალტი)</t>
  </si>
  <si>
    <t>სიმებიანი საკრავები - გიტარა</t>
  </si>
  <si>
    <t xml:space="preserve"> სასწავლო გეგმა</t>
  </si>
  <si>
    <t xml:space="preserve">წინაპირობა </t>
  </si>
  <si>
    <t>სულ საკ. სთ..</t>
  </si>
  <si>
    <t>სულ დამ.სთ.</t>
  </si>
  <si>
    <t>სპეციალობის კლასი I*</t>
  </si>
  <si>
    <t>ერნსტ არაქელოვი; ქეთევან თუშმალიშვილი; გიორგი თაგაური; თამარ ბულია; ლელა მჭედლიძე; გიორგი ხაინდრავა; თამარ გაბარაშვილი; მიხეილ ხოშტარია; ილია დათუკიშვილი; ირინა კობახიძე; გიორგი თაგაური; ირაკლი ჯაფარიძე; ნოდარ ჟვანია</t>
  </si>
  <si>
    <t xml:space="preserve">წინაპირობის გარეშე </t>
  </si>
  <si>
    <t xml:space="preserve"> ვაჟა კალანდაძე; 
</t>
  </si>
  <si>
    <t>სპეციალობის კლასი VIII</t>
  </si>
  <si>
    <t xml:space="preserve">კვარტეტის კლასი I  </t>
  </si>
  <si>
    <t xml:space="preserve"> ნოდარ ჟვანია;  გიორგი ხაინდრავა;
თეიმურაზ ხარაძე</t>
  </si>
  <si>
    <t xml:space="preserve">დუეტის ანსამბლი I </t>
  </si>
  <si>
    <t>ვაჟა კალანდაძე</t>
  </si>
  <si>
    <t xml:space="preserve">კვარტეტის კლასი II  </t>
  </si>
  <si>
    <t>კვარტეტის კლასი I</t>
  </si>
  <si>
    <t xml:space="preserve"> </t>
  </si>
  <si>
    <t>დუეტის ანსამბლი II</t>
  </si>
  <si>
    <t xml:space="preserve">კვარტეტის კლასი III  </t>
  </si>
  <si>
    <t>კვარტეტის კლასი II</t>
  </si>
  <si>
    <t>დუეტის ანსამბლი III</t>
  </si>
  <si>
    <r>
      <rPr>
        <sz val="11"/>
        <color theme="1"/>
        <rFont val="Merriweather"/>
      </rPr>
      <t xml:space="preserve">კვარტეტის კლასი IV </t>
    </r>
  </si>
  <si>
    <t>კვარტეტის კლასი III</t>
  </si>
  <si>
    <t>დუეტის ანსამბლი IV</t>
  </si>
  <si>
    <t xml:space="preserve">კვარტეტის კლასი V </t>
  </si>
  <si>
    <t>კვარტეტის კლასი IV</t>
  </si>
  <si>
    <t>დუეტის ანსამბლი V</t>
  </si>
  <si>
    <t xml:space="preserve">კვარტეტის კლასი VI </t>
  </si>
  <si>
    <t>კვარტეტის კლასი V</t>
  </si>
  <si>
    <t>დუეტის ანსამბლი VI</t>
  </si>
  <si>
    <t xml:space="preserve">კვარტეტის კლასი VII </t>
  </si>
  <si>
    <t>კვარტეტის კლასი VI</t>
  </si>
  <si>
    <t>დუეტის ანსამბლი VII</t>
  </si>
  <si>
    <t>საორკესტრო კლასი  I (20 დღიანი)  **</t>
  </si>
  <si>
    <t>გიორგი თაგაური; თამარ ბულია; ირაკლი ევსტაფიშვილი; პაატა ებრალიძე</t>
  </si>
  <si>
    <t>დუეტის ანსამბლი VIII</t>
  </si>
  <si>
    <t xml:space="preserve">საორკესტრო კლასი  I (28 დღიანი) </t>
  </si>
  <si>
    <t>აპლიკატურის სირთულეები I</t>
  </si>
  <si>
    <t xml:space="preserve">საორკესტრო კლასი II (20 დღიანი) </t>
  </si>
  <si>
    <t xml:space="preserve">საორკესტრო კლასი  I (20 დღიანი) </t>
  </si>
  <si>
    <t>აპლიკატურის სირთულეები II</t>
  </si>
  <si>
    <t xml:space="preserve">საორკესტრო კლასი II (28 დღიანი) </t>
  </si>
  <si>
    <t>საორკესტრო კლასი  I (28 დღიანი)</t>
  </si>
  <si>
    <t>ნინო ბაქრაძე</t>
  </si>
  <si>
    <t xml:space="preserve">საორკესტრო კლასი III (20 დღიანი) </t>
  </si>
  <si>
    <t xml:space="preserve">საორკესტრო კლასი III (28 დღიანი) </t>
  </si>
  <si>
    <t>საორკესტრო კლასი IV (20 დღიანი)</t>
  </si>
  <si>
    <t xml:space="preserve">საორკესტრო კლასი IV (28 დღიანი) </t>
  </si>
  <si>
    <t>ლევან გომელაური, ლევან ბაგრატიონ -დავითაშვილი, გიორგი შავერზაშვილი</t>
  </si>
  <si>
    <t xml:space="preserve">საორკესტრო კლასი  V (20 დღიანი) </t>
  </si>
  <si>
    <t xml:space="preserve">საორკესტრო კლასი  IV (20 დღიანი) </t>
  </si>
  <si>
    <t>ნიკოლოზ ტოროშელიძე</t>
  </si>
  <si>
    <t xml:space="preserve">საორკესტრო კლასი V (28 დღიანი) </t>
  </si>
  <si>
    <t>საორკესტრო კლასი  IV (28 დღიანი)</t>
  </si>
  <si>
    <t xml:space="preserve">საორკესტრო კლასი VI (20 დღიანი) </t>
  </si>
  <si>
    <t xml:space="preserve">საორკესტრო კლასი V (20 დღიანი) </t>
  </si>
  <si>
    <t>შენიშვნა: თეორიული  და სპეციალობის მხარდამჭერი საგნები, ასევე სერვისული, არჩევითი, თავისუფალი კრედიტებისათვის და საბაკალავრო პროექტისთვის განკუთვნილი კრედიტები  გიტარის სპეციალობაზე ვრცელდება იმავე მოცულობით, რაც სხვა სიმებიანი საკრავების შემთხვევაშია.</t>
  </si>
  <si>
    <t xml:space="preserve">საორკესტრო კლასი VI (28 დღიანი) </t>
  </si>
  <si>
    <t>საორკესტრო კლასი  V (28 დღიანი)</t>
  </si>
  <si>
    <t xml:space="preserve">საორკესტრო კლასი VII (20 დღიანი) </t>
  </si>
  <si>
    <t xml:space="preserve">საორკესტრო კლასი VII (28 დღიანი) </t>
  </si>
  <si>
    <t>საორკესტრო კლასი VIII (20 დღიანი)</t>
  </si>
  <si>
    <t xml:space="preserve">საორკესტრო კლასი VIII (28 დღიანი) </t>
  </si>
  <si>
    <t>საორკესტრო სირთულეები I</t>
  </si>
  <si>
    <t xml:space="preserve">მიხეილ ხოშტარია; გიორგი თაგაური; თამარ ბულია; ირაკლი ჯაფარიძე; ლელა მჭედლიძე; გიორგი ხაინდრავა; 
ირინე კობახიძე;  
</t>
  </si>
  <si>
    <t>საორკესტრო სირთულეები II</t>
  </si>
  <si>
    <t>საორკესტრო სირთულეები III</t>
  </si>
  <si>
    <t>საორკესტრო სირთულეები IV</t>
  </si>
  <si>
    <t>ეკატერინე ონიანი</t>
  </si>
  <si>
    <t>მაია ტაბლიაშვილი</t>
  </si>
  <si>
    <t>რუსუდან თაბაგარი</t>
  </si>
  <si>
    <t>დასავლეთ ევროპული მუსიკის ისტორია  I</t>
  </si>
  <si>
    <t>ქეთევან ბოლაშვილი</t>
  </si>
  <si>
    <t>დასავლეთ ევროპული  მუსიკის ისტორია II</t>
  </si>
  <si>
    <t>დასავლეთ ევროპული  მუსიკის ისტორია IV</t>
  </si>
  <si>
    <t>ქეთევან ბოლაშვილი/მაია სიგუა</t>
  </si>
  <si>
    <t>სპეციალობის საკრავზე დაკვრის სწავლების მეთოდიკა</t>
  </si>
  <si>
    <t>გიორგი თაგაური</t>
  </si>
  <si>
    <t xml:space="preserve"> ერნსტ არაქელოვი; ქეთევან თუშმალიშვილი; მიხეილ ხოშტარია; გიორგი თაგაური; თამარ ბულია; ირაკლი ჯაფარიძე; ლელა მჭედლიძე; გიორგი ხაინდრავა; ნოდარ ჟვანია; ირინე კობახიძე, ვაჟა კალანდაძე
</t>
  </si>
  <si>
    <t>არჩევითი საგნები - 12</t>
  </si>
  <si>
    <t xml:space="preserve">ამირან გირგვლიანი, მზია გოგაშვილი, ლანა გულდედავა, ნათია ქავთარაძე, ციალა ჩუბინიშვილი, ეთერ გულისაშვილი, მარინა მირცხულავა </t>
  </si>
  <si>
    <r>
      <rPr>
        <b/>
        <sz val="12"/>
        <color theme="1"/>
        <rFont val="Merriweather"/>
      </rPr>
      <t>*</t>
    </r>
    <r>
      <rPr>
        <sz val="12"/>
        <color theme="1"/>
        <rFont val="Sylfaen"/>
      </rPr>
      <t xml:space="preserve"> სპეციალობის კლასი მოიცავს შემდეგ სპეციალობებს: ვიოლინო, ალტი, ჩელო, კონტრაბასი, არფა, გიტარა. გიტარის სპეციფიკურობიდან გამომდინარე, სასწავლო გეგმა იხ. დამატებით.
** საორკესტრო კლასს სემესტრში ეთმობა 48 დღე (20+28). მისი სპეციფიკა იხ. სილაბუსში.</t>
    </r>
  </si>
  <si>
    <t>.</t>
  </si>
  <si>
    <t>საორკესტრო-ჩასაბერი  საკრავები</t>
  </si>
  <si>
    <t>წინაპირობა</t>
  </si>
  <si>
    <t xml:space="preserve">სულ დამ. სთ. </t>
  </si>
  <si>
    <t>სპეციალობის სავალდებულო საგნები (150 ECTS)</t>
  </si>
  <si>
    <t>სპეციალობის კლასი I *</t>
  </si>
  <si>
    <t>ვაჟა ცენტერაძე ; მერი ჟვანია; ირაკლი ევსტაფიშვილი; პაატა ებრალიძე; დავით შამანაური; ვადიმ შიშკინი; ლაშა მღებრიშვილი; დიმიტრი ბოქოლიშვილი; მურთაზ მაწკეპლაძე; დავით ჯიშკარიანი</t>
  </si>
  <si>
    <t>სასულე და დასარტყამ ინსტრუმენტთა ანსამბლის კლასი I</t>
  </si>
  <si>
    <t>დავით შამანაური ; დიმიტრი ბოქოლიშვილი</t>
  </si>
  <si>
    <t>სასულე და დასარტყამ ინსტრუმენტთა ანსამბლის კლასი II</t>
  </si>
  <si>
    <t>სასულე და დასარტყამ ინსტრუმენტთა ანსამბლის კლასი III</t>
  </si>
  <si>
    <t>სასულე და დასარტყამ ინსტრუმენტთა ანსამბლის კლასი IV</t>
  </si>
  <si>
    <t>სასულე და დასარტყამ ინსტრუმენტთა ანსამბლის კლასი V</t>
  </si>
  <si>
    <t>სასულე და დასარტყამ ინსტრუმენტთა ანსამბლის კლასი VI</t>
  </si>
  <si>
    <t>სასულე და დასარტყამ ინსტრუმენტთა ანსამბლის კლასი VII</t>
  </si>
  <si>
    <t>ფორტეპიანო I</t>
  </si>
  <si>
    <t xml:space="preserve">ამირან გირგვლიანი, მზია გოგაშვილი, ლანა გულდედავა, ნათია ქავთარაძე, ციალა ჩუბინიშვილი, ეთერ გულისაშვილი, მარინა მირცხულავა 
</t>
  </si>
  <si>
    <t>ფორტეპიანო II</t>
  </si>
  <si>
    <t>ფორტეპიანო III</t>
  </si>
  <si>
    <t>ფორტეპიანო IV</t>
  </si>
  <si>
    <t xml:space="preserve">პარტიტურის კითხვა </t>
  </si>
  <si>
    <t>პაატა ებრალიძე</t>
  </si>
  <si>
    <t>თეორიული  და სპეციალობის მხარდამჭერი საგნები (42 ECTS)</t>
  </si>
  <si>
    <t>სოლფეჯიო III</t>
  </si>
  <si>
    <t>ეკა ონიანი</t>
  </si>
  <si>
    <t>დასავლეთ ევროპული მუსიკის ისტორია I</t>
  </si>
  <si>
    <t xml:space="preserve">გვანცა ღვინჯილია </t>
  </si>
  <si>
    <t>მარინა ქავთარაძე/ გვანცა ღვინჯილია/ მაია სიგუა</t>
  </si>
  <si>
    <t>პედაგოგიური პრაქტიკა I</t>
  </si>
  <si>
    <t xml:space="preserve">მურთაზ მაწკეპლაძე         
დავით ჯიშკარიანი                 
მერი ჟვანია                                
ირაკლი ევსტაფიშვილი    
ვაჟა ცენტერაძე                         
პაატა ებრალიძე          
დიმიტრი ბოქოლიშვილი  
დავით შამანაური                
ლაშა მღებრიშვილი
ვადიმ შიშკინი </t>
  </si>
  <si>
    <t>პედაგოგიური პრაქტიკა II</t>
  </si>
  <si>
    <t>საფაკულტეტო  სერვისული საგნები (10 ECTS)</t>
  </si>
  <si>
    <t>არჩევითი საგნები  - 13</t>
  </si>
  <si>
    <t xml:space="preserve">საბაკალავრო შემოქმედებითი პროექტი </t>
  </si>
  <si>
    <t xml:space="preserve">*სპეციალობის კლასი მოიცავს ხის ჩასაბერ ინსტრუმენტებს (ფლეიტას, ჰობოის, კლარნეტი, ფაგოტი) და ლითონის ჩასაბერ ინსტრუმენტებს (ვალტორნა,საყვირი, ტრომბონი ტუბა).
</t>
  </si>
  <si>
    <t>სოლო აკადემიური სიმღერა</t>
  </si>
  <si>
    <t>სულ</t>
  </si>
  <si>
    <t>დამ.სთ</t>
  </si>
  <si>
    <t>სულ საკ.სთ</t>
  </si>
  <si>
    <t xml:space="preserve"> ECTS</t>
  </si>
  <si>
    <t xml:space="preserve">სპეციალობის კლასი  I </t>
  </si>
  <si>
    <t>თეიმურაზ გუგუშვილი; ელდარ გეწაძე; გოჩა ბეჟუაშვილი; გოჩა დათუსანი; გულიკო კარიაული; სვეტლანა ეგოროვა; თამარ ჯავახიშვილი-ივერი; ავთანდილ რევიშვილი; თამარ სარვაზიშვილი; ზაალ ხელაია; ნატალია ვოლჩენკო; თენგიზ ჩაჩავა; ჯულიეტა დიასამიძე; ქეთევან ელიავა;</t>
  </si>
  <si>
    <t xml:space="preserve">მუშაობა კონცერტმაისტერთან I </t>
  </si>
  <si>
    <t>ადამიშვილი მარინე; ბუაძე თეა; გოგოლიძე ეკატერინე; გოდუაძე თეონა; ლოლაძე ხათუნა; მეტრეველი მარინა; მიქაბერიძე ნანა; რამიშვილი ირინა; უსეინაშვილი ლელა; ფერაძე მაია; ქსოვრელი ანა; შენგელია მარინა; წულუკიძე ნინო; ჭანიშვილი მარინე; ხმიადაშვილი თამარ.</t>
  </si>
  <si>
    <t xml:space="preserve">სპეციალობის კლასი II </t>
  </si>
  <si>
    <t>სპეციალობის კლასი  I</t>
  </si>
  <si>
    <t>მუშაობა კონცერტმაისტერთან II</t>
  </si>
  <si>
    <t xml:space="preserve">სპეციალობის კლასი III </t>
  </si>
  <si>
    <t>მუშაობა კონცერტმაისტერთან III</t>
  </si>
  <si>
    <t xml:space="preserve">სპეციალობის კლასი IV </t>
  </si>
  <si>
    <t>სპეციალობის კლასი  III</t>
  </si>
  <si>
    <t>მუშაობა კონცერტმაისტერთან IV</t>
  </si>
  <si>
    <t xml:space="preserve">მუშაობა კონცერტმაისტერთან V </t>
  </si>
  <si>
    <t>სპეციალობის კლასი  V</t>
  </si>
  <si>
    <t>მუშაობა კონცერტმაისტერთან VI</t>
  </si>
  <si>
    <t>მუშაობა კონცერტმაისტერთან VII</t>
  </si>
  <si>
    <t>სპეციალობის კლასი  VII</t>
  </si>
  <si>
    <t>მუშაობა კონცერტმაისტერთან VIII</t>
  </si>
  <si>
    <t>სამსახიობო ოსტატობის საფუძვლები I</t>
  </si>
  <si>
    <t xml:space="preserve">ლელა გვარიშვილი / მაია გაჩეჩილაძე </t>
  </si>
  <si>
    <t>სამსახიობო ოსტატობის საფუძვლები II</t>
  </si>
  <si>
    <t>სამსახიობო ოსტატობის საფუძვლები III</t>
  </si>
  <si>
    <t>სამსახიობო ოსტატობის საფუძვლები IV</t>
  </si>
  <si>
    <t>სამსახიობო ოსტატობის საფუძვლები V</t>
  </si>
  <si>
    <t>სამსახიობო ოსტატობის საფუძვლები VI</t>
  </si>
  <si>
    <t>სამსახიობო ოსტატობის საფუძვლები VII</t>
  </si>
  <si>
    <t>სამსახიობო ოსტატობის საფუძვლები VIII</t>
  </si>
  <si>
    <t>სასცენო მოძრაობა I</t>
  </si>
  <si>
    <t>ვლადიმერ ბახტაძე/ნატალი დიღმელაშვილი</t>
  </si>
  <si>
    <t>სასცენო მოძრაობა II</t>
  </si>
  <si>
    <t>სასცენო მოძრაობა III</t>
  </si>
  <si>
    <t>სასცენო მოძრაობა IV</t>
  </si>
  <si>
    <t>იტალიური ენის დიქცია</t>
  </si>
  <si>
    <t>სოფიო გორდელაძე</t>
  </si>
  <si>
    <t>რუსული ენის დიქცია</t>
  </si>
  <si>
    <t>ქეთევან ელიავა</t>
  </si>
  <si>
    <t>გერმანული ენის დიქცია</t>
  </si>
  <si>
    <t>მანანა ნოდია</t>
  </si>
  <si>
    <t>ფრანგული ენის დიქცია</t>
  </si>
  <si>
    <t>თეა თათეშვილი</t>
  </si>
  <si>
    <t>კამერული სიმღერა I</t>
  </si>
  <si>
    <t xml:space="preserve">გულიკო კარიაული;  სვეტლანა ეგოროვა; თეიმურაზ ელიავა; ლიანა დადივაძე; ნატალია ვოლჩენკო; თენგიზ ჩაჩავა; დარეჯან მახაშვილი; ჯულიეტა დიასამიძე; მიშელინა ქობალიანი; ქეთევან ელიავა; 
</t>
  </si>
  <si>
    <t>კამერული სიმღერა II</t>
  </si>
  <si>
    <t>კამერული სიმღერა III</t>
  </si>
  <si>
    <t>კამერული სიმღერა IV</t>
  </si>
  <si>
    <t>კამერული სიმღერა V</t>
  </si>
  <si>
    <t>ინდივიდუალირი</t>
  </si>
  <si>
    <t>ვოკალური ანსამბლი I</t>
  </si>
  <si>
    <t xml:space="preserve">გულიკო კარიაული; სვეტლანა ეგოროვა; თეიმურაზ ელიავა; ლიანა დადივაძე; თენგიზ ჩაჩავა; დარეჯან მახაშვილი; ჯულიეტა დიასამიძე; მიშელინა ქობალიანი; </t>
  </si>
  <si>
    <t>ვოკალური ანსამბლი II</t>
  </si>
  <si>
    <t>ვოკალური ანსამბლი III</t>
  </si>
  <si>
    <t>ვოკალური ანსამბლი IV</t>
  </si>
  <si>
    <t>საოპერო მომზადება I</t>
  </si>
  <si>
    <t xml:space="preserve">რევაზ ტაკიძე; გიორგი ჭიჭინაძე; ზაზა აზმაიფარაშვილი; ავთანდილ მამაცაშვილი; პაპუნა ღვაბერიძე; ლევან ჯაგაევი;
</t>
  </si>
  <si>
    <t>საოპერო მომზადება II</t>
  </si>
  <si>
    <t>საოპერო მომზადება III</t>
  </si>
  <si>
    <t>საოპერო მომზადება IV</t>
  </si>
  <si>
    <t>საოპერო მომზადება V</t>
  </si>
  <si>
    <t>საოპერო მომზადება VI</t>
  </si>
  <si>
    <t>გუნდი</t>
  </si>
  <si>
    <t>ავთანდილი ჩხენკელი</t>
  </si>
  <si>
    <t>სოლფეჯიო IV</t>
  </si>
  <si>
    <t>მაია სიგუა</t>
  </si>
  <si>
    <t>მარინა ქავთარაძე, გვანცა ღვინჯილია, მაია სიგუა</t>
  </si>
  <si>
    <t>გრიმი</t>
  </si>
  <si>
    <t>ნესტან ნეიძე</t>
  </si>
  <si>
    <t>გულიკო კარიაული;  სვეტლანა ეგოროვა;  ნატალია ვოლჩენკო; დოდო დიასამიძე; ქეთევან ელიავა;</t>
  </si>
  <si>
    <t>ვოკალის სწავლების მეთოდიკა</t>
  </si>
  <si>
    <t>გერმანული ენა I</t>
  </si>
  <si>
    <t>გერმანული ენა II</t>
  </si>
  <si>
    <t>ამირან გირგვლიანი, მზია გოგაშვილი, ლანა გულდედავა, ნათია ქავთარაძე, ციალა ჩუბინიშვილი, ეთერ გულისაშვილი, მარინა მირცხულავა</t>
  </si>
  <si>
    <t>იტალიური  I</t>
  </si>
  <si>
    <t>იტალიური  II</t>
  </si>
  <si>
    <t>იტალიური I</t>
  </si>
  <si>
    <t>იტალიური III</t>
  </si>
  <si>
    <t>იტალიური II</t>
  </si>
  <si>
    <t>იტალიური IV</t>
  </si>
  <si>
    <t xml:space="preserve">საფაკულტეტო სერვისული საგნები </t>
  </si>
  <si>
    <t>არჩევითი საგნები - 19</t>
  </si>
  <si>
    <t>აკადემიური გუნდის დირიჟორი</t>
  </si>
  <si>
    <t>დირიჟორობა I</t>
  </si>
  <si>
    <t xml:space="preserve">შალვა მოსიძე, ლიანა ჭონიშვილი; ლიანა ლომიაშვილი; ავთანდილ რევიშვილი; ბორის ძნელაძე; მიხეილ ედიშერაშვილი; ომარ ბურდული; არჩილ უშვერიძე;
</t>
  </si>
  <si>
    <t>დირიჟორობა II</t>
  </si>
  <si>
    <t>დირიჟორობა III</t>
  </si>
  <si>
    <t>დირიჟორობა IV</t>
  </si>
  <si>
    <t>დირიჟორობა V</t>
  </si>
  <si>
    <t>დირიჟორობა VI</t>
  </si>
  <si>
    <t>დირიჟორობა VII</t>
  </si>
  <si>
    <t>ინდვიდუალური</t>
  </si>
  <si>
    <t>დირიჟორობა VIII</t>
  </si>
  <si>
    <t>საგუნდო კლასი და გუნდთან მუშაობა I</t>
  </si>
  <si>
    <t>ლიანა ჭონიშვილი/ ომარ ბურდული/მიხეილ ედიშერაშვილი</t>
  </si>
  <si>
    <t>საგუნდო კლასი და გუნდთან მუშაობა II</t>
  </si>
  <si>
    <t>საგუნდო კლასი და გუნდთან მუშაობა III</t>
  </si>
  <si>
    <t>საგუნდო კლასი და გუნდთან მუშაობა IV</t>
  </si>
  <si>
    <t>საგუნდო კლასი და გუნდთან მუშაობა V</t>
  </si>
  <si>
    <t>საგუნდო კლასი და გუნდთან მუშაობა VI</t>
  </si>
  <si>
    <t>საგუნდო კლასი და გუნდთან მუშაობა VII</t>
  </si>
  <si>
    <t>საგუნდო კლასი და გუნდთან მუშაობა VIII</t>
  </si>
  <si>
    <t>საგუნდო პარტიტურის კითხვა I</t>
  </si>
  <si>
    <t xml:space="preserve">ლიანა ლომიაშვილ/ომარ ბურდული/ბორის ძნელაძე </t>
  </si>
  <si>
    <t>საგუნდო პარტიტურის კითხვა II</t>
  </si>
  <si>
    <t>გუნდმცოდნეობა და გუნდთან მუშაობის  მეთოდიკა I</t>
  </si>
  <si>
    <t>ბორის ძნელაძე</t>
  </si>
  <si>
    <t>გუნდმცოდნეობა და გუნდთან მუშაობის  მეთოდიკა II</t>
  </si>
  <si>
    <t>საგუნდო ვოკალი I</t>
  </si>
  <si>
    <t>ნატალია ჩაგანავა/ ავთანდილ რევიშვილი/ ზაირა ხელაია</t>
  </si>
  <si>
    <t>საგუნდო ვოკალი II</t>
  </si>
  <si>
    <t>საგუნდო ვოკალი III</t>
  </si>
  <si>
    <t>საგუნდო ვოკალი IV</t>
  </si>
  <si>
    <t>საგუნდო ვოკალი V</t>
  </si>
  <si>
    <t>საგუნდო ვოკალი VI</t>
  </si>
  <si>
    <t>საგუნდო ვოკალი VII</t>
  </si>
  <si>
    <t>საგუნდო არანჟირება</t>
  </si>
  <si>
    <t xml:space="preserve">არჩილ უშვერიძე </t>
  </si>
  <si>
    <t>სიმფონიური/საოპერო დირიჟორობის საფუძვლები I</t>
  </si>
  <si>
    <t>გივი მუნჯიშვილი, ილია ინაიშვილი</t>
  </si>
  <si>
    <t>სიმფონიური/საოპერო დირიჟორობის საფუძვლები II</t>
  </si>
  <si>
    <t>მარინე ბოჭოიძე</t>
  </si>
  <si>
    <t>თამარ ჩხეიძე</t>
  </si>
  <si>
    <t xml:space="preserve"> მარინა ქავთარაძე/ გვანცა ღვინჯილია/ მაია სიგუა</t>
  </si>
  <si>
    <t xml:space="preserve">ქართული ხალხური მუსიკალური შემოქმედება </t>
  </si>
  <si>
    <t>საგუნდო ლიტერატურა I</t>
  </si>
  <si>
    <t>არჩილ უშვერიძე</t>
  </si>
  <si>
    <t>საგუნდო ლიტერატურა II</t>
  </si>
  <si>
    <t>საგუნდო დისციპლინების სწავლების მეთოდიკა</t>
  </si>
  <si>
    <t>ლიანა ჭონიშვილი</t>
  </si>
  <si>
    <t xml:space="preserve">ლიანა ჭონიშვილი, მიხეილ ედიშერაშვილი </t>
  </si>
  <si>
    <t>გიორგი შავერზაშვილი/ ლევან ბაგრატიონ-დავითაშვილი</t>
  </si>
  <si>
    <t>ბავშვთა გუნდთან მუშაობის მეთოდიკა და პრაქტიკა</t>
  </si>
  <si>
    <t>სიმფონიური პარტიტურის კითხვა</t>
  </si>
  <si>
    <t>არჩევითი საგნები  - 19</t>
  </si>
  <si>
    <t xml:space="preserve">შემოდგომის სემესტრი </t>
  </si>
  <si>
    <t xml:space="preserve"> 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</si>
</sst>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>
    <font>
      <sz val="11"/>
      <color theme="1"/>
      <name val="Calibri"/>
      <scheme val="minor"/>
    </font>
    <font>
      <b/>
      <sz val="12"/>
      <color theme="1"/>
      <name val="Merriweather"/>
    </font>
    <font>
      <sz val="11"/>
      <name val="Calibri"/>
    </font>
    <font>
      <sz val="12"/>
      <color theme="1"/>
      <name val="Calibri"/>
    </font>
    <font>
      <b/>
      <sz val="10"/>
      <color theme="1"/>
      <name val="Merriweather"/>
    </font>
    <font>
      <b/>
      <sz val="16"/>
      <color theme="1"/>
      <name val="Merriweather"/>
    </font>
    <font>
      <b/>
      <sz val="20"/>
      <color theme="1"/>
      <name val="Merriweather"/>
    </font>
    <font>
      <sz val="11"/>
      <color theme="1"/>
      <name val="Merriweather"/>
    </font>
    <font>
      <sz val="10"/>
      <color theme="1"/>
      <name val="Merriweather"/>
    </font>
    <font>
      <sz val="12"/>
      <color theme="1"/>
      <name val="Merriweather"/>
    </font>
    <font>
      <b/>
      <sz val="22"/>
      <color theme="1"/>
      <name val="Merriweather"/>
    </font>
    <font>
      <b/>
      <sz val="24"/>
      <color theme="1"/>
      <name val="Merriweather"/>
    </font>
    <font>
      <b/>
      <sz val="12"/>
      <color rgb="FFFF0000"/>
      <name val="Merriweather"/>
    </font>
    <font>
      <b/>
      <i/>
      <sz val="12"/>
      <color theme="1"/>
      <name val="Merriweather"/>
    </font>
    <font>
      <sz val="9"/>
      <color theme="1"/>
      <name val="Merriweather"/>
    </font>
    <font>
      <b/>
      <sz val="14"/>
      <color theme="1"/>
      <name val="Merriweather"/>
    </font>
    <font>
      <b/>
      <sz val="14"/>
      <color theme="1"/>
      <name val="Engravers mt"/>
    </font>
    <font>
      <sz val="11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b/>
      <sz val="11"/>
      <color theme="1"/>
      <name val="Merriweather"/>
    </font>
    <font>
      <b/>
      <sz val="12"/>
      <color theme="1"/>
      <name val="Calibri"/>
    </font>
    <font>
      <sz val="9"/>
      <color theme="1"/>
      <name val="Calibri"/>
    </font>
    <font>
      <b/>
      <sz val="18"/>
      <color theme="1"/>
      <name val="Merriweather"/>
    </font>
    <font>
      <b/>
      <i/>
      <sz val="12"/>
      <color theme="1"/>
      <name val="Calibri"/>
    </font>
    <font>
      <b/>
      <sz val="12"/>
      <color theme="1"/>
      <name val="Engravers mt"/>
    </font>
    <font>
      <i/>
      <sz val="12"/>
      <color theme="1"/>
      <name val="Calibri"/>
    </font>
    <font>
      <b/>
      <sz val="12"/>
      <color rgb="FF000000"/>
      <name val="Merriweather"/>
    </font>
    <font>
      <sz val="12"/>
      <color rgb="FF000000"/>
      <name val="Calibri"/>
    </font>
    <font>
      <b/>
      <sz val="12"/>
      <color theme="1"/>
      <name val="Arial"/>
    </font>
    <font>
      <sz val="11"/>
      <color theme="1"/>
      <name val="Arial"/>
    </font>
    <font>
      <sz val="12"/>
      <color rgb="FF000000"/>
      <name val="Arial"/>
    </font>
    <font>
      <b/>
      <i/>
      <sz val="14"/>
      <color theme="1"/>
      <name val="Engravers mt"/>
    </font>
    <font>
      <b/>
      <sz val="11"/>
      <color rgb="FFFF0000"/>
      <name val="Merriweather"/>
    </font>
    <font>
      <b/>
      <i/>
      <sz val="11"/>
      <color rgb="FF00B050"/>
      <name val="Merriweather"/>
    </font>
    <font>
      <b/>
      <i/>
      <sz val="11"/>
      <color theme="1"/>
      <name val="Merriweather"/>
    </font>
    <font>
      <b/>
      <sz val="11"/>
      <color theme="1"/>
      <name val="Engravers mt"/>
    </font>
    <font>
      <sz val="12"/>
      <color theme="1"/>
      <name val="Sylfaen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B6D7A8"/>
        <bgColor rgb="FFB6D7A8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1">
    <xf numFmtId="0" fontId="0" fillId="0" borderId="0" xfId="0" applyFont="1" applyAlignment="1"/>
    <xf numFmtId="0" fontId="3" fillId="0" borderId="4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4" xfId="0" applyFont="1" applyBorder="1" applyAlignment="1">
      <alignment horizontal="center" vertical="top"/>
    </xf>
    <xf numFmtId="0" fontId="1" fillId="0" borderId="4" xfId="0" applyFont="1" applyBorder="1"/>
    <xf numFmtId="0" fontId="1" fillId="3" borderId="7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9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/>
    </xf>
    <xf numFmtId="0" fontId="3" fillId="4" borderId="12" xfId="0" applyFont="1" applyFill="1" applyBorder="1"/>
    <xf numFmtId="0" fontId="9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10" fillId="3" borderId="15" xfId="0" applyFont="1" applyFill="1" applyBorder="1" applyAlignment="1">
      <alignment vertical="top"/>
    </xf>
    <xf numFmtId="0" fontId="10" fillId="3" borderId="16" xfId="0" applyFont="1" applyFill="1" applyBorder="1" applyAlignment="1">
      <alignment vertical="top"/>
    </xf>
    <xf numFmtId="0" fontId="9" fillId="5" borderId="4" xfId="0" applyFont="1" applyFill="1" applyBorder="1" applyAlignment="1">
      <alignment vertical="top"/>
    </xf>
    <xf numFmtId="0" fontId="8" fillId="5" borderId="4" xfId="0" applyFont="1" applyFill="1" applyBorder="1" applyAlignment="1">
      <alignment horizontal="center" vertical="top"/>
    </xf>
    <xf numFmtId="0" fontId="9" fillId="5" borderId="4" xfId="0" applyFont="1" applyFill="1" applyBorder="1" applyAlignment="1">
      <alignment vertical="top" wrapText="1"/>
    </xf>
    <xf numFmtId="0" fontId="8" fillId="5" borderId="4" xfId="0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/>
    </xf>
    <xf numFmtId="0" fontId="3" fillId="5" borderId="12" xfId="0" applyFont="1" applyFill="1" applyBorder="1"/>
    <xf numFmtId="0" fontId="11" fillId="3" borderId="15" xfId="0" applyFont="1" applyFill="1" applyBorder="1" applyAlignment="1">
      <alignment vertical="top"/>
    </xf>
    <xf numFmtId="0" fontId="11" fillId="3" borderId="16" xfId="0" applyFont="1" applyFill="1" applyBorder="1" applyAlignment="1">
      <alignment vertical="top"/>
    </xf>
    <xf numFmtId="0" fontId="9" fillId="0" borderId="4" xfId="0" applyFont="1" applyBorder="1" applyAlignment="1">
      <alignment vertical="top"/>
    </xf>
    <xf numFmtId="1" fontId="1" fillId="3" borderId="4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top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vertical="top"/>
    </xf>
    <xf numFmtId="0" fontId="14" fillId="5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/>
    </xf>
    <xf numFmtId="0" fontId="14" fillId="4" borderId="4" xfId="0" applyFont="1" applyFill="1" applyBorder="1" applyAlignment="1">
      <alignment horizontal="center" vertical="top"/>
    </xf>
    <xf numFmtId="0" fontId="14" fillId="4" borderId="4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top" wrapText="1"/>
    </xf>
    <xf numFmtId="0" fontId="1" fillId="6" borderId="4" xfId="0" applyFont="1" applyFill="1" applyBorder="1" applyAlignment="1">
      <alignment vertical="center"/>
    </xf>
    <xf numFmtId="1" fontId="1" fillId="5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/>
    </xf>
    <xf numFmtId="0" fontId="19" fillId="0" borderId="0" xfId="0" applyFont="1"/>
    <xf numFmtId="0" fontId="17" fillId="0" borderId="0" xfId="0" applyFont="1"/>
    <xf numFmtId="0" fontId="17" fillId="5" borderId="12" xfId="0" applyFont="1" applyFill="1" applyBorder="1"/>
    <xf numFmtId="0" fontId="17" fillId="0" borderId="17" xfId="0" applyFont="1" applyBorder="1"/>
    <xf numFmtId="0" fontId="1" fillId="3" borderId="4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20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3" borderId="15" xfId="0" applyFont="1" applyFill="1" applyBorder="1" applyAlignment="1">
      <alignment vertical="center"/>
    </xf>
    <xf numFmtId="0" fontId="23" fillId="3" borderId="16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center" vertical="top"/>
    </xf>
    <xf numFmtId="0" fontId="9" fillId="5" borderId="4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4" fillId="5" borderId="12" xfId="0" applyFont="1" applyFill="1" applyBorder="1"/>
    <xf numFmtId="0" fontId="12" fillId="0" borderId="4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/>
    <xf numFmtId="0" fontId="9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20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9" fillId="6" borderId="4" xfId="0" applyFont="1" applyFill="1" applyBorder="1"/>
    <xf numFmtId="0" fontId="9" fillId="0" borderId="4" xfId="0" applyFont="1" applyBorder="1"/>
    <xf numFmtId="0" fontId="9" fillId="6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0" fontId="21" fillId="0" borderId="0" xfId="0" applyFont="1"/>
    <xf numFmtId="0" fontId="21" fillId="5" borderId="12" xfId="0" applyFont="1" applyFill="1" applyBorder="1"/>
    <xf numFmtId="0" fontId="21" fillId="3" borderId="16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1" fillId="5" borderId="12" xfId="0" applyFont="1" applyFill="1" applyBorder="1" applyAlignment="1">
      <alignment vertical="top"/>
    </xf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29" fillId="3" borderId="4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1" fontId="21" fillId="3" borderId="4" xfId="0" applyNumberFormat="1" applyFont="1" applyFill="1" applyBorder="1" applyAlignment="1">
      <alignment horizontal="center" vertical="center"/>
    </xf>
    <xf numFmtId="1" fontId="21" fillId="5" borderId="4" xfId="0" applyNumberFormat="1" applyFont="1" applyFill="1" applyBorder="1" applyAlignment="1">
      <alignment horizontal="center" vertical="center"/>
    </xf>
    <xf numFmtId="164" fontId="21" fillId="3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5" borderId="12" xfId="0" applyFont="1" applyFill="1" applyBorder="1" applyAlignment="1">
      <alignment vertical="top"/>
    </xf>
    <xf numFmtId="0" fontId="9" fillId="0" borderId="17" xfId="0" applyFont="1" applyBorder="1" applyAlignment="1">
      <alignment vertical="top"/>
    </xf>
    <xf numFmtId="0" fontId="17" fillId="6" borderId="12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1" fillId="3" borderId="4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top"/>
    </xf>
    <xf numFmtId="0" fontId="30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12" fillId="6" borderId="4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 wrapText="1"/>
    </xf>
    <xf numFmtId="0" fontId="7" fillId="0" borderId="0" xfId="0" applyFont="1"/>
    <xf numFmtId="0" fontId="20" fillId="3" borderId="16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20" fillId="6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20" fillId="6" borderId="30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5" borderId="30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34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5" borderId="40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top" wrapText="1"/>
    </xf>
    <xf numFmtId="0" fontId="20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12" xfId="0" applyFont="1" applyFill="1" applyBorder="1"/>
    <xf numFmtId="0" fontId="34" fillId="3" borderId="4" xfId="0" applyFont="1" applyFill="1" applyBorder="1" applyAlignment="1">
      <alignment horizontal="left" vertical="center"/>
    </xf>
    <xf numFmtId="0" fontId="35" fillId="3" borderId="4" xfId="0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" fontId="20" fillId="3" borderId="16" xfId="0" applyNumberFormat="1" applyFont="1" applyFill="1" applyBorder="1" applyAlignment="1">
      <alignment horizontal="center" vertical="center"/>
    </xf>
    <xf numFmtId="1" fontId="20" fillId="5" borderId="4" xfId="0" applyNumberFormat="1" applyFont="1" applyFill="1" applyBorder="1" applyAlignment="1">
      <alignment horizontal="center" vertical="center"/>
    </xf>
    <xf numFmtId="1" fontId="20" fillId="3" borderId="4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/>
    </xf>
    <xf numFmtId="0" fontId="17" fillId="0" borderId="17" xfId="0" applyFont="1" applyBorder="1" applyAlignment="1">
      <alignment horizontal="center" vertical="top" wrapText="1"/>
    </xf>
    <xf numFmtId="0" fontId="17" fillId="0" borderId="4" xfId="0" applyFont="1" applyBorder="1"/>
    <xf numFmtId="1" fontId="1" fillId="0" borderId="6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8" xfId="0" applyFont="1" applyBorder="1"/>
    <xf numFmtId="0" fontId="1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10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23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9" fillId="5" borderId="18" xfId="0" applyFont="1" applyFill="1" applyBorder="1" applyAlignment="1">
      <alignment horizontal="left" vertical="top" wrapText="1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1" fillId="0" borderId="1" xfId="0" applyNumberFormat="1" applyFont="1" applyBorder="1" applyAlignment="1">
      <alignment horizontal="center" vertical="center"/>
    </xf>
    <xf numFmtId="1" fontId="21" fillId="3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top"/>
    </xf>
    <xf numFmtId="0" fontId="20" fillId="0" borderId="27" xfId="0" applyFont="1" applyBorder="1" applyAlignment="1">
      <alignment horizontal="center" vertical="top" wrapText="1"/>
    </xf>
    <xf numFmtId="0" fontId="2" fillId="0" borderId="28" xfId="0" applyFont="1" applyBorder="1"/>
    <xf numFmtId="0" fontId="20" fillId="3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20" fillId="3" borderId="6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top"/>
    </xf>
    <xf numFmtId="0" fontId="20" fillId="6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1" fontId="20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99"/>
  <sheetViews>
    <sheetView tabSelected="1" workbookViewId="0">
      <selection sqref="A1:AE1"/>
    </sheetView>
  </sheetViews>
  <sheetFormatPr defaultColWidth="14.42578125" defaultRowHeight="15" customHeight="1"/>
  <cols>
    <col min="1" max="1" width="48.28515625" customWidth="1"/>
    <col min="2" max="2" width="24" customWidth="1"/>
    <col min="3" max="3" width="26.28515625" customWidth="1"/>
    <col min="4" max="4" width="29.140625" customWidth="1"/>
    <col min="5" max="5" width="7" customWidth="1"/>
    <col min="6" max="6" width="6.85546875" customWidth="1"/>
    <col min="7" max="7" width="7.5703125" customWidth="1"/>
    <col min="8" max="8" width="8.28515625" customWidth="1"/>
    <col min="9" max="9" width="7.5703125" customWidth="1"/>
    <col min="10" max="10" width="8.140625" customWidth="1"/>
    <col min="11" max="11" width="7.85546875" customWidth="1"/>
    <col min="12" max="13" width="7" customWidth="1"/>
    <col min="14" max="14" width="7.140625" customWidth="1"/>
    <col min="15" max="15" width="6.5703125" customWidth="1"/>
    <col min="16" max="16" width="7.85546875" customWidth="1"/>
    <col min="17" max="17" width="8.140625" customWidth="1"/>
    <col min="18" max="18" width="6.7109375" customWidth="1"/>
    <col min="19" max="19" width="7.5703125" customWidth="1"/>
    <col min="20" max="20" width="9" customWidth="1"/>
    <col min="21" max="21" width="7.5703125" customWidth="1"/>
    <col min="22" max="22" width="7.7109375" customWidth="1"/>
    <col min="23" max="23" width="7.42578125" customWidth="1"/>
    <col min="24" max="24" width="8" customWidth="1"/>
    <col min="25" max="25" width="6.85546875" customWidth="1"/>
    <col min="26" max="26" width="6.42578125" customWidth="1"/>
    <col min="27" max="27" width="7.42578125" customWidth="1"/>
    <col min="28" max="28" width="8.5703125" customWidth="1"/>
    <col min="29" max="29" width="15.140625" customWidth="1"/>
    <col min="30" max="30" width="11.140625" customWidth="1"/>
    <col min="31" max="31" width="13.7109375" customWidth="1"/>
    <col min="32" max="51" width="8.7109375" customWidth="1"/>
  </cols>
  <sheetData>
    <row r="1" spans="1:51" ht="38.25" customHeight="1">
      <c r="A1" s="23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9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38.25" customHeight="1">
      <c r="A2" s="23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3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38.25" customHeight="1">
      <c r="A3" s="240" t="s">
        <v>2</v>
      </c>
      <c r="B3" s="228"/>
      <c r="C3" s="228"/>
      <c r="D3" s="229"/>
      <c r="E3" s="240" t="s">
        <v>3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9"/>
      <c r="AC3" s="4" t="s">
        <v>4</v>
      </c>
      <c r="AD3" s="5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38.25" customHeight="1">
      <c r="A4" s="241" t="s">
        <v>5</v>
      </c>
      <c r="B4" s="242" t="s">
        <v>6</v>
      </c>
      <c r="C4" s="235" t="s">
        <v>7</v>
      </c>
      <c r="D4" s="235" t="s">
        <v>8</v>
      </c>
      <c r="E4" s="7" t="s">
        <v>9</v>
      </c>
      <c r="F4" s="7"/>
      <c r="G4" s="7"/>
      <c r="H4" s="7" t="s">
        <v>10</v>
      </c>
      <c r="I4" s="7"/>
      <c r="J4" s="7"/>
      <c r="K4" s="7" t="s">
        <v>11</v>
      </c>
      <c r="L4" s="7"/>
      <c r="M4" s="7"/>
      <c r="N4" s="7" t="s">
        <v>12</v>
      </c>
      <c r="O4" s="7"/>
      <c r="P4" s="7"/>
      <c r="Q4" s="7" t="s">
        <v>13</v>
      </c>
      <c r="R4" s="7"/>
      <c r="S4" s="7"/>
      <c r="T4" s="7" t="s">
        <v>14</v>
      </c>
      <c r="U4" s="7"/>
      <c r="V4" s="7"/>
      <c r="W4" s="7" t="s">
        <v>15</v>
      </c>
      <c r="X4" s="7"/>
      <c r="Y4" s="7"/>
      <c r="Z4" s="7" t="s">
        <v>16</v>
      </c>
      <c r="AA4" s="8"/>
      <c r="AB4" s="8"/>
      <c r="AC4" s="243" t="s">
        <v>17</v>
      </c>
      <c r="AD4" s="243" t="s">
        <v>18</v>
      </c>
      <c r="AE4" s="9" t="s">
        <v>19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38.25" customHeight="1">
      <c r="A5" s="225"/>
      <c r="B5" s="225"/>
      <c r="C5" s="225"/>
      <c r="D5" s="225"/>
      <c r="E5" s="10" t="s">
        <v>20</v>
      </c>
      <c r="F5" s="11" t="s">
        <v>21</v>
      </c>
      <c r="G5" s="11" t="s">
        <v>22</v>
      </c>
      <c r="H5" s="10" t="s">
        <v>20</v>
      </c>
      <c r="I5" s="11" t="s">
        <v>21</v>
      </c>
      <c r="J5" s="11" t="s">
        <v>22</v>
      </c>
      <c r="K5" s="10" t="s">
        <v>20</v>
      </c>
      <c r="L5" s="11" t="s">
        <v>21</v>
      </c>
      <c r="M5" s="11" t="s">
        <v>22</v>
      </c>
      <c r="N5" s="10" t="s">
        <v>20</v>
      </c>
      <c r="O5" s="11" t="s">
        <v>21</v>
      </c>
      <c r="P5" s="11" t="s">
        <v>22</v>
      </c>
      <c r="Q5" s="10" t="s">
        <v>20</v>
      </c>
      <c r="R5" s="11" t="s">
        <v>21</v>
      </c>
      <c r="S5" s="11" t="s">
        <v>22</v>
      </c>
      <c r="T5" s="10" t="s">
        <v>20</v>
      </c>
      <c r="U5" s="11" t="s">
        <v>21</v>
      </c>
      <c r="V5" s="11" t="s">
        <v>22</v>
      </c>
      <c r="W5" s="11" t="s">
        <v>20</v>
      </c>
      <c r="X5" s="11" t="s">
        <v>21</v>
      </c>
      <c r="Y5" s="11" t="s">
        <v>22</v>
      </c>
      <c r="Z5" s="10" t="s">
        <v>20</v>
      </c>
      <c r="AA5" s="11" t="s">
        <v>21</v>
      </c>
      <c r="AB5" s="11" t="s">
        <v>22</v>
      </c>
      <c r="AC5" s="225"/>
      <c r="AD5" s="225"/>
      <c r="AE5" s="1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38.25" customHeight="1">
      <c r="A6" s="236" t="s">
        <v>23</v>
      </c>
      <c r="B6" s="228"/>
      <c r="C6" s="228"/>
      <c r="D6" s="229"/>
      <c r="E6" s="244">
        <f>SUM(AE7:AE34)</f>
        <v>152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54" customHeight="1">
      <c r="A7" s="13" t="s">
        <v>24</v>
      </c>
      <c r="B7" s="14" t="s">
        <v>25</v>
      </c>
      <c r="C7" s="15" t="s">
        <v>26</v>
      </c>
      <c r="D7" s="15" t="s">
        <v>27</v>
      </c>
      <c r="E7" s="10">
        <v>9</v>
      </c>
      <c r="F7" s="16">
        <v>30</v>
      </c>
      <c r="G7" s="16">
        <v>195</v>
      </c>
      <c r="H7" s="17"/>
      <c r="I7" s="11"/>
      <c r="J7" s="11"/>
      <c r="K7" s="17"/>
      <c r="L7" s="11"/>
      <c r="M7" s="11"/>
      <c r="N7" s="17"/>
      <c r="O7" s="11"/>
      <c r="P7" s="11"/>
      <c r="Q7" s="17"/>
      <c r="R7" s="11"/>
      <c r="S7" s="11"/>
      <c r="T7" s="17"/>
      <c r="U7" s="11"/>
      <c r="V7" s="11"/>
      <c r="W7" s="17"/>
      <c r="X7" s="11"/>
      <c r="Y7" s="11"/>
      <c r="Z7" s="17"/>
      <c r="AA7" s="11"/>
      <c r="AB7" s="11"/>
      <c r="AC7" s="245">
        <f t="shared" ref="AC7:AD7" si="0">SUM(AA14,X13,U12,R11,O10,L9,I8,F7)</f>
        <v>270</v>
      </c>
      <c r="AD7" s="245">
        <f t="shared" si="0"/>
        <v>2305</v>
      </c>
      <c r="AE7" s="226">
        <f>SUM(E7,H8,K9,N10,Q11,T12,W13,Z14)</f>
        <v>103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67.5" customHeight="1">
      <c r="A8" s="13" t="s">
        <v>28</v>
      </c>
      <c r="B8" s="14" t="s">
        <v>25</v>
      </c>
      <c r="C8" s="15" t="s">
        <v>26</v>
      </c>
      <c r="D8" s="18" t="s">
        <v>24</v>
      </c>
      <c r="E8" s="17"/>
      <c r="F8" s="16"/>
      <c r="G8" s="16"/>
      <c r="H8" s="10">
        <v>10</v>
      </c>
      <c r="I8" s="11">
        <v>30</v>
      </c>
      <c r="J8" s="11">
        <v>220</v>
      </c>
      <c r="K8" s="17"/>
      <c r="L8" s="11"/>
      <c r="M8" s="11"/>
      <c r="N8" s="17"/>
      <c r="O8" s="11"/>
      <c r="P8" s="11"/>
      <c r="Q8" s="17"/>
      <c r="R8" s="11"/>
      <c r="S8" s="11"/>
      <c r="T8" s="17"/>
      <c r="U8" s="11"/>
      <c r="V8" s="11"/>
      <c r="W8" s="17"/>
      <c r="X8" s="11"/>
      <c r="Y8" s="11"/>
      <c r="Z8" s="17"/>
      <c r="AA8" s="11"/>
      <c r="AB8" s="11"/>
      <c r="AC8" s="224"/>
      <c r="AD8" s="224"/>
      <c r="AE8" s="224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38.25" customHeight="1">
      <c r="A9" s="13" t="s">
        <v>29</v>
      </c>
      <c r="B9" s="14" t="s">
        <v>25</v>
      </c>
      <c r="C9" s="15" t="s">
        <v>26</v>
      </c>
      <c r="D9" s="18" t="s">
        <v>30</v>
      </c>
      <c r="E9" s="17"/>
      <c r="F9" s="16"/>
      <c r="G9" s="16"/>
      <c r="H9" s="17"/>
      <c r="I9" s="11"/>
      <c r="J9" s="11"/>
      <c r="K9" s="10">
        <v>12</v>
      </c>
      <c r="L9" s="11">
        <v>30</v>
      </c>
      <c r="M9" s="11">
        <v>270</v>
      </c>
      <c r="N9" s="17"/>
      <c r="O9" s="11"/>
      <c r="P9" s="11"/>
      <c r="Q9" s="17"/>
      <c r="R9" s="11"/>
      <c r="S9" s="11"/>
      <c r="T9" s="17"/>
      <c r="U9" s="11"/>
      <c r="V9" s="11"/>
      <c r="W9" s="17"/>
      <c r="X9" s="11"/>
      <c r="Y9" s="11"/>
      <c r="Z9" s="17"/>
      <c r="AA9" s="11"/>
      <c r="AB9" s="11"/>
      <c r="AC9" s="224"/>
      <c r="AD9" s="224"/>
      <c r="AE9" s="22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38.25" customHeight="1">
      <c r="A10" s="13" t="s">
        <v>31</v>
      </c>
      <c r="B10" s="14" t="s">
        <v>25</v>
      </c>
      <c r="C10" s="15" t="s">
        <v>26</v>
      </c>
      <c r="D10" s="18" t="s">
        <v>29</v>
      </c>
      <c r="E10" s="17"/>
      <c r="F10" s="16"/>
      <c r="G10" s="16"/>
      <c r="H10" s="17"/>
      <c r="I10" s="11"/>
      <c r="J10" s="11"/>
      <c r="K10" s="17"/>
      <c r="L10" s="11"/>
      <c r="M10" s="11"/>
      <c r="N10" s="10">
        <v>13</v>
      </c>
      <c r="O10" s="11">
        <v>30</v>
      </c>
      <c r="P10" s="11">
        <v>295</v>
      </c>
      <c r="Q10" s="17"/>
      <c r="R10" s="11"/>
      <c r="S10" s="11"/>
      <c r="T10" s="17"/>
      <c r="U10" s="11"/>
      <c r="V10" s="11"/>
      <c r="W10" s="17"/>
      <c r="X10" s="11"/>
      <c r="Y10" s="11"/>
      <c r="Z10" s="17"/>
      <c r="AA10" s="11"/>
      <c r="AB10" s="11"/>
      <c r="AC10" s="224"/>
      <c r="AD10" s="224"/>
      <c r="AE10" s="2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38.25" customHeight="1">
      <c r="A11" s="13" t="s">
        <v>32</v>
      </c>
      <c r="B11" s="19" t="s">
        <v>25</v>
      </c>
      <c r="C11" s="15" t="s">
        <v>26</v>
      </c>
      <c r="D11" s="18" t="s">
        <v>31</v>
      </c>
      <c r="E11" s="17"/>
      <c r="F11" s="20"/>
      <c r="G11" s="20"/>
      <c r="H11" s="17"/>
      <c r="I11" s="20"/>
      <c r="J11" s="20"/>
      <c r="K11" s="17"/>
      <c r="L11" s="20"/>
      <c r="M11" s="20"/>
      <c r="N11" s="17"/>
      <c r="O11" s="20"/>
      <c r="P11" s="20"/>
      <c r="Q11" s="10">
        <v>13</v>
      </c>
      <c r="R11" s="20">
        <v>30</v>
      </c>
      <c r="S11" s="20">
        <v>295</v>
      </c>
      <c r="T11" s="17"/>
      <c r="U11" s="20"/>
      <c r="V11" s="20"/>
      <c r="W11" s="17"/>
      <c r="X11" s="20"/>
      <c r="Y11" s="20"/>
      <c r="Z11" s="17"/>
      <c r="AA11" s="20"/>
      <c r="AB11" s="20"/>
      <c r="AC11" s="224"/>
      <c r="AD11" s="224"/>
      <c r="AE11" s="224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</row>
    <row r="12" spans="1:51" ht="38.25" customHeight="1">
      <c r="A12" s="13" t="s">
        <v>33</v>
      </c>
      <c r="B12" s="19" t="s">
        <v>25</v>
      </c>
      <c r="C12" s="15" t="s">
        <v>26</v>
      </c>
      <c r="D12" s="18" t="s">
        <v>32</v>
      </c>
      <c r="E12" s="17"/>
      <c r="F12" s="20"/>
      <c r="G12" s="20"/>
      <c r="H12" s="17"/>
      <c r="I12" s="20"/>
      <c r="J12" s="20"/>
      <c r="K12" s="17"/>
      <c r="L12" s="20"/>
      <c r="M12" s="20"/>
      <c r="N12" s="17"/>
      <c r="O12" s="20"/>
      <c r="P12" s="20"/>
      <c r="Q12" s="17"/>
      <c r="R12" s="20"/>
      <c r="S12" s="20"/>
      <c r="T12" s="10">
        <v>13</v>
      </c>
      <c r="U12" s="20">
        <v>30</v>
      </c>
      <c r="V12" s="20">
        <v>295</v>
      </c>
      <c r="W12" s="17"/>
      <c r="X12" s="20"/>
      <c r="Y12" s="20"/>
      <c r="Z12" s="17"/>
      <c r="AA12" s="20"/>
      <c r="AB12" s="20"/>
      <c r="AC12" s="224"/>
      <c r="AD12" s="224"/>
      <c r="AE12" s="224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ht="38.25" customHeight="1">
      <c r="A13" s="13" t="s">
        <v>34</v>
      </c>
      <c r="B13" s="19" t="s">
        <v>25</v>
      </c>
      <c r="C13" s="15" t="s">
        <v>26</v>
      </c>
      <c r="D13" s="18" t="s">
        <v>35</v>
      </c>
      <c r="E13" s="17"/>
      <c r="F13" s="20"/>
      <c r="G13" s="20"/>
      <c r="H13" s="17"/>
      <c r="I13" s="20"/>
      <c r="J13" s="20"/>
      <c r="K13" s="17"/>
      <c r="L13" s="20"/>
      <c r="M13" s="20"/>
      <c r="N13" s="17"/>
      <c r="O13" s="20"/>
      <c r="P13" s="20"/>
      <c r="Q13" s="17"/>
      <c r="R13" s="20"/>
      <c r="S13" s="20"/>
      <c r="T13" s="17"/>
      <c r="U13" s="20"/>
      <c r="V13" s="20"/>
      <c r="W13" s="10">
        <v>16</v>
      </c>
      <c r="X13" s="20">
        <v>45</v>
      </c>
      <c r="Y13" s="20">
        <v>355</v>
      </c>
      <c r="Z13" s="17"/>
      <c r="AA13" s="20"/>
      <c r="AB13" s="20"/>
      <c r="AC13" s="224"/>
      <c r="AD13" s="224"/>
      <c r="AE13" s="224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1" ht="38.25" customHeight="1">
      <c r="A14" s="13" t="s">
        <v>36</v>
      </c>
      <c r="B14" s="19" t="s">
        <v>25</v>
      </c>
      <c r="C14" s="15" t="s">
        <v>26</v>
      </c>
      <c r="D14" s="18" t="s">
        <v>34</v>
      </c>
      <c r="E14" s="17"/>
      <c r="F14" s="20"/>
      <c r="G14" s="20"/>
      <c r="H14" s="17"/>
      <c r="I14" s="20"/>
      <c r="J14" s="20"/>
      <c r="K14" s="17"/>
      <c r="L14" s="20"/>
      <c r="M14" s="20"/>
      <c r="N14" s="17"/>
      <c r="O14" s="20"/>
      <c r="P14" s="20"/>
      <c r="Q14" s="17"/>
      <c r="R14" s="20"/>
      <c r="S14" s="20"/>
      <c r="T14" s="17"/>
      <c r="U14" s="20"/>
      <c r="V14" s="20"/>
      <c r="W14" s="17"/>
      <c r="X14" s="20"/>
      <c r="Y14" s="20"/>
      <c r="Z14" s="10">
        <v>17</v>
      </c>
      <c r="AA14" s="20">
        <v>45</v>
      </c>
      <c r="AB14" s="20">
        <v>380</v>
      </c>
      <c r="AC14" s="225"/>
      <c r="AD14" s="225"/>
      <c r="AE14" s="225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</row>
    <row r="15" spans="1:51" ht="37.5" customHeight="1">
      <c r="A15" s="13" t="s">
        <v>37</v>
      </c>
      <c r="B15" s="14" t="s">
        <v>38</v>
      </c>
      <c r="C15" s="15" t="s">
        <v>39</v>
      </c>
      <c r="D15" s="15" t="s">
        <v>27</v>
      </c>
      <c r="E15" s="17"/>
      <c r="F15" s="16"/>
      <c r="G15" s="16"/>
      <c r="H15" s="10">
        <v>3</v>
      </c>
      <c r="I15" s="16">
        <v>30</v>
      </c>
      <c r="J15" s="16">
        <v>45</v>
      </c>
      <c r="K15" s="17"/>
      <c r="L15" s="11"/>
      <c r="M15" s="11"/>
      <c r="N15" s="17"/>
      <c r="O15" s="11"/>
      <c r="P15" s="11"/>
      <c r="Q15" s="17"/>
      <c r="R15" s="11"/>
      <c r="S15" s="11"/>
      <c r="T15" s="17"/>
      <c r="U15" s="11"/>
      <c r="V15" s="11"/>
      <c r="W15" s="17"/>
      <c r="X15" s="11"/>
      <c r="Y15" s="11"/>
      <c r="Z15" s="17"/>
      <c r="AA15" s="11"/>
      <c r="AB15" s="11"/>
      <c r="AC15" s="245">
        <f t="shared" ref="AC15:AD15" si="1">SUM(I15,L16,O17,R18,U19,X20)</f>
        <v>180</v>
      </c>
      <c r="AD15" s="245">
        <f t="shared" si="1"/>
        <v>270</v>
      </c>
      <c r="AE15" s="226">
        <f>SUM(H15,K16,N17,Q18,T19,W20)</f>
        <v>18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38.25" customHeight="1">
      <c r="A16" s="13" t="s">
        <v>40</v>
      </c>
      <c r="B16" s="14" t="s">
        <v>38</v>
      </c>
      <c r="C16" s="15" t="s">
        <v>39</v>
      </c>
      <c r="D16" s="22" t="s">
        <v>37</v>
      </c>
      <c r="E16" s="17"/>
      <c r="F16" s="16"/>
      <c r="G16" s="16"/>
      <c r="H16" s="17"/>
      <c r="I16" s="16"/>
      <c r="J16" s="16"/>
      <c r="K16" s="10">
        <v>3</v>
      </c>
      <c r="L16" s="16">
        <v>30</v>
      </c>
      <c r="M16" s="16">
        <v>45</v>
      </c>
      <c r="N16" s="17"/>
      <c r="O16" s="11"/>
      <c r="P16" s="11"/>
      <c r="Q16" s="17"/>
      <c r="R16" s="11"/>
      <c r="S16" s="11"/>
      <c r="T16" s="17"/>
      <c r="U16" s="11"/>
      <c r="V16" s="11"/>
      <c r="W16" s="17"/>
      <c r="X16" s="11"/>
      <c r="Y16" s="11"/>
      <c r="Z16" s="17"/>
      <c r="AA16" s="11"/>
      <c r="AB16" s="11"/>
      <c r="AC16" s="224"/>
      <c r="AD16" s="224"/>
      <c r="AE16" s="224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38.25" customHeight="1">
      <c r="A17" s="13" t="s">
        <v>41</v>
      </c>
      <c r="B17" s="14" t="s">
        <v>38</v>
      </c>
      <c r="C17" s="15" t="s">
        <v>39</v>
      </c>
      <c r="D17" s="22" t="s">
        <v>40</v>
      </c>
      <c r="E17" s="17"/>
      <c r="F17" s="16"/>
      <c r="G17" s="16"/>
      <c r="H17" s="17"/>
      <c r="I17" s="16"/>
      <c r="J17" s="16"/>
      <c r="K17" s="17"/>
      <c r="L17" s="11"/>
      <c r="M17" s="11"/>
      <c r="N17" s="10">
        <v>3</v>
      </c>
      <c r="O17" s="16">
        <v>30</v>
      </c>
      <c r="P17" s="16">
        <v>45</v>
      </c>
      <c r="Q17" s="17"/>
      <c r="R17" s="11"/>
      <c r="S17" s="11"/>
      <c r="T17" s="17"/>
      <c r="U17" s="11"/>
      <c r="V17" s="11"/>
      <c r="W17" s="17"/>
      <c r="X17" s="11"/>
      <c r="Y17" s="11"/>
      <c r="Z17" s="17"/>
      <c r="AA17" s="11"/>
      <c r="AB17" s="11"/>
      <c r="AC17" s="224"/>
      <c r="AD17" s="224"/>
      <c r="AE17" s="224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38.25" customHeight="1">
      <c r="A18" s="13" t="s">
        <v>42</v>
      </c>
      <c r="B18" s="14" t="s">
        <v>38</v>
      </c>
      <c r="C18" s="15" t="s">
        <v>39</v>
      </c>
      <c r="D18" s="22" t="s">
        <v>41</v>
      </c>
      <c r="E18" s="17"/>
      <c r="F18" s="16"/>
      <c r="G18" s="16"/>
      <c r="H18" s="17"/>
      <c r="I18" s="16"/>
      <c r="J18" s="16"/>
      <c r="K18" s="17"/>
      <c r="L18" s="11"/>
      <c r="M18" s="11"/>
      <c r="N18" s="17"/>
      <c r="O18" s="11"/>
      <c r="P18" s="11"/>
      <c r="Q18" s="10">
        <v>3</v>
      </c>
      <c r="R18" s="16">
        <v>30</v>
      </c>
      <c r="S18" s="16">
        <v>45</v>
      </c>
      <c r="T18" s="17"/>
      <c r="U18" s="11"/>
      <c r="V18" s="11"/>
      <c r="W18" s="17"/>
      <c r="X18" s="11"/>
      <c r="Y18" s="11"/>
      <c r="Z18" s="17"/>
      <c r="AA18" s="11"/>
      <c r="AB18" s="11"/>
      <c r="AC18" s="224"/>
      <c r="AD18" s="224"/>
      <c r="AE18" s="224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38.25" customHeight="1">
      <c r="A19" s="13" t="s">
        <v>43</v>
      </c>
      <c r="B19" s="14" t="s">
        <v>38</v>
      </c>
      <c r="C19" s="15" t="s">
        <v>39</v>
      </c>
      <c r="D19" s="22" t="s">
        <v>42</v>
      </c>
      <c r="E19" s="17"/>
      <c r="F19" s="16"/>
      <c r="G19" s="16"/>
      <c r="H19" s="17"/>
      <c r="I19" s="16"/>
      <c r="J19" s="16"/>
      <c r="K19" s="17"/>
      <c r="L19" s="11"/>
      <c r="M19" s="11"/>
      <c r="N19" s="17"/>
      <c r="O19" s="11"/>
      <c r="P19" s="11"/>
      <c r="Q19" s="17"/>
      <c r="R19" s="11"/>
      <c r="S19" s="11"/>
      <c r="T19" s="10">
        <v>3</v>
      </c>
      <c r="U19" s="16">
        <v>30</v>
      </c>
      <c r="V19" s="16">
        <v>45</v>
      </c>
      <c r="W19" s="17"/>
      <c r="X19" s="11"/>
      <c r="Y19" s="11"/>
      <c r="Z19" s="17"/>
      <c r="AA19" s="11"/>
      <c r="AB19" s="11"/>
      <c r="AC19" s="224"/>
      <c r="AD19" s="224"/>
      <c r="AE19" s="224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8.25" customHeight="1">
      <c r="A20" s="13" t="s">
        <v>44</v>
      </c>
      <c r="B20" s="14" t="s">
        <v>38</v>
      </c>
      <c r="C20" s="15" t="s">
        <v>39</v>
      </c>
      <c r="D20" s="22" t="s">
        <v>43</v>
      </c>
      <c r="E20" s="17"/>
      <c r="F20" s="16"/>
      <c r="G20" s="16"/>
      <c r="H20" s="17"/>
      <c r="I20" s="16"/>
      <c r="J20" s="16"/>
      <c r="K20" s="17"/>
      <c r="L20" s="11"/>
      <c r="M20" s="11"/>
      <c r="N20" s="17"/>
      <c r="O20" s="11"/>
      <c r="P20" s="11"/>
      <c r="Q20" s="17"/>
      <c r="R20" s="11"/>
      <c r="S20" s="11"/>
      <c r="T20" s="17"/>
      <c r="U20" s="11"/>
      <c r="V20" s="11"/>
      <c r="W20" s="10">
        <v>3</v>
      </c>
      <c r="X20" s="16">
        <v>30</v>
      </c>
      <c r="Y20" s="16">
        <v>45</v>
      </c>
      <c r="Z20" s="17"/>
      <c r="AA20" s="11"/>
      <c r="AB20" s="11"/>
      <c r="AC20" s="225"/>
      <c r="AD20" s="225"/>
      <c r="AE20" s="225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38.25" customHeight="1">
      <c r="A21" s="13" t="s">
        <v>45</v>
      </c>
      <c r="B21" s="14" t="s">
        <v>25</v>
      </c>
      <c r="C21" s="15" t="s">
        <v>46</v>
      </c>
      <c r="D21" s="15" t="s">
        <v>27</v>
      </c>
      <c r="E21" s="17"/>
      <c r="F21" s="11"/>
      <c r="G21" s="11"/>
      <c r="H21" s="10">
        <v>3</v>
      </c>
      <c r="I21" s="16">
        <v>30</v>
      </c>
      <c r="J21" s="16">
        <v>45</v>
      </c>
      <c r="K21" s="17"/>
      <c r="L21" s="16"/>
      <c r="M21" s="16"/>
      <c r="N21" s="17"/>
      <c r="O21" s="16"/>
      <c r="P21" s="16"/>
      <c r="Q21" s="17"/>
      <c r="R21" s="11"/>
      <c r="S21" s="11"/>
      <c r="T21" s="17"/>
      <c r="U21" s="11"/>
      <c r="V21" s="11"/>
      <c r="W21" s="17"/>
      <c r="X21" s="11"/>
      <c r="Y21" s="11"/>
      <c r="Z21" s="17"/>
      <c r="AA21" s="11"/>
      <c r="AB21" s="11"/>
      <c r="AC21" s="245">
        <f t="shared" ref="AC21:AD21" si="2">SUM(I21,L22,O23,R24,U25,X26)</f>
        <v>180</v>
      </c>
      <c r="AD21" s="245">
        <f t="shared" si="2"/>
        <v>270</v>
      </c>
      <c r="AE21" s="226">
        <f>SUM(H21,K22,N23,Q24,T25,W26)</f>
        <v>18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38.25" customHeight="1">
      <c r="A22" s="13" t="s">
        <v>47</v>
      </c>
      <c r="B22" s="14" t="s">
        <v>25</v>
      </c>
      <c r="C22" s="15" t="s">
        <v>46</v>
      </c>
      <c r="D22" s="22" t="s">
        <v>45</v>
      </c>
      <c r="E22" s="17"/>
      <c r="F22" s="11"/>
      <c r="G22" s="11"/>
      <c r="H22" s="17"/>
      <c r="I22" s="16"/>
      <c r="J22" s="16"/>
      <c r="K22" s="10">
        <v>3</v>
      </c>
      <c r="L22" s="16">
        <v>30</v>
      </c>
      <c r="M22" s="16">
        <v>45</v>
      </c>
      <c r="N22" s="17"/>
      <c r="O22" s="16"/>
      <c r="P22" s="16"/>
      <c r="Q22" s="17"/>
      <c r="R22" s="11"/>
      <c r="S22" s="11"/>
      <c r="T22" s="17"/>
      <c r="U22" s="11"/>
      <c r="V22" s="11"/>
      <c r="W22" s="17"/>
      <c r="X22" s="11"/>
      <c r="Y22" s="11"/>
      <c r="Z22" s="17"/>
      <c r="AA22" s="11"/>
      <c r="AB22" s="11"/>
      <c r="AC22" s="224"/>
      <c r="AD22" s="224"/>
      <c r="AE22" s="224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38.25" customHeight="1">
      <c r="A23" s="13" t="s">
        <v>48</v>
      </c>
      <c r="B23" s="14" t="s">
        <v>25</v>
      </c>
      <c r="C23" s="15" t="s">
        <v>46</v>
      </c>
      <c r="D23" s="22" t="s">
        <v>47</v>
      </c>
      <c r="E23" s="17"/>
      <c r="F23" s="11"/>
      <c r="G23" s="11"/>
      <c r="H23" s="17"/>
      <c r="I23" s="16"/>
      <c r="J23" s="16"/>
      <c r="K23" s="17"/>
      <c r="L23" s="16"/>
      <c r="M23" s="16"/>
      <c r="N23" s="10">
        <v>3</v>
      </c>
      <c r="O23" s="16">
        <v>30</v>
      </c>
      <c r="P23" s="16">
        <v>45</v>
      </c>
      <c r="Q23" s="17"/>
      <c r="R23" s="11"/>
      <c r="S23" s="11"/>
      <c r="T23" s="17"/>
      <c r="U23" s="11"/>
      <c r="V23" s="11"/>
      <c r="W23" s="17"/>
      <c r="X23" s="11"/>
      <c r="Y23" s="11"/>
      <c r="Z23" s="17"/>
      <c r="AA23" s="11"/>
      <c r="AB23" s="11"/>
      <c r="AC23" s="224"/>
      <c r="AD23" s="224"/>
      <c r="AE23" s="224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38.25" customHeight="1">
      <c r="A24" s="13" t="s">
        <v>49</v>
      </c>
      <c r="B24" s="14" t="s">
        <v>25</v>
      </c>
      <c r="C24" s="15" t="s">
        <v>46</v>
      </c>
      <c r="D24" s="22" t="s">
        <v>48</v>
      </c>
      <c r="E24" s="17"/>
      <c r="F24" s="11"/>
      <c r="G24" s="11"/>
      <c r="H24" s="17"/>
      <c r="I24" s="16"/>
      <c r="J24" s="16"/>
      <c r="K24" s="17"/>
      <c r="L24" s="16"/>
      <c r="M24" s="16"/>
      <c r="N24" s="17"/>
      <c r="O24" s="16"/>
      <c r="P24" s="16"/>
      <c r="Q24" s="10">
        <v>3</v>
      </c>
      <c r="R24" s="11">
        <v>30</v>
      </c>
      <c r="S24" s="11">
        <v>45</v>
      </c>
      <c r="T24" s="17"/>
      <c r="U24" s="11"/>
      <c r="V24" s="11"/>
      <c r="W24" s="17"/>
      <c r="X24" s="11"/>
      <c r="Y24" s="11"/>
      <c r="Z24" s="17"/>
      <c r="AA24" s="11"/>
      <c r="AB24" s="11"/>
      <c r="AC24" s="224"/>
      <c r="AD24" s="224"/>
      <c r="AE24" s="224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38.25" customHeight="1">
      <c r="A25" s="13" t="s">
        <v>50</v>
      </c>
      <c r="B25" s="14" t="s">
        <v>25</v>
      </c>
      <c r="C25" s="15" t="s">
        <v>46</v>
      </c>
      <c r="D25" s="22" t="s">
        <v>49</v>
      </c>
      <c r="E25" s="17"/>
      <c r="F25" s="11"/>
      <c r="G25" s="11"/>
      <c r="H25" s="17"/>
      <c r="I25" s="16"/>
      <c r="J25" s="16"/>
      <c r="K25" s="17"/>
      <c r="L25" s="16"/>
      <c r="M25" s="16"/>
      <c r="N25" s="17"/>
      <c r="O25" s="16"/>
      <c r="P25" s="16"/>
      <c r="Q25" s="17"/>
      <c r="R25" s="11"/>
      <c r="S25" s="11"/>
      <c r="T25" s="10">
        <v>3</v>
      </c>
      <c r="U25" s="11">
        <v>30</v>
      </c>
      <c r="V25" s="11">
        <v>45</v>
      </c>
      <c r="W25" s="17"/>
      <c r="X25" s="11"/>
      <c r="Y25" s="11"/>
      <c r="Z25" s="17"/>
      <c r="AA25" s="11"/>
      <c r="AB25" s="11"/>
      <c r="AC25" s="224"/>
      <c r="AD25" s="224"/>
      <c r="AE25" s="224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38.25" customHeight="1">
      <c r="A26" s="13" t="s">
        <v>51</v>
      </c>
      <c r="B26" s="14" t="s">
        <v>25</v>
      </c>
      <c r="C26" s="15" t="s">
        <v>46</v>
      </c>
      <c r="D26" s="22" t="s">
        <v>50</v>
      </c>
      <c r="E26" s="17"/>
      <c r="F26" s="11"/>
      <c r="G26" s="11"/>
      <c r="H26" s="17"/>
      <c r="I26" s="16"/>
      <c r="J26" s="16"/>
      <c r="K26" s="17"/>
      <c r="L26" s="16"/>
      <c r="M26" s="16"/>
      <c r="N26" s="17"/>
      <c r="O26" s="16"/>
      <c r="P26" s="16"/>
      <c r="Q26" s="17"/>
      <c r="R26" s="11"/>
      <c r="S26" s="11"/>
      <c r="T26" s="17"/>
      <c r="U26" s="11"/>
      <c r="V26" s="11"/>
      <c r="W26" s="10">
        <v>3</v>
      </c>
      <c r="X26" s="11">
        <v>30</v>
      </c>
      <c r="Y26" s="11">
        <v>45</v>
      </c>
      <c r="Z26" s="17"/>
      <c r="AA26" s="11"/>
      <c r="AB26" s="11"/>
      <c r="AC26" s="225"/>
      <c r="AD26" s="225"/>
      <c r="AE26" s="225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38.25" customHeight="1">
      <c r="A27" s="13" t="s">
        <v>52</v>
      </c>
      <c r="B27" s="23" t="s">
        <v>38</v>
      </c>
      <c r="C27" s="15" t="s">
        <v>53</v>
      </c>
      <c r="D27" s="15" t="s">
        <v>27</v>
      </c>
      <c r="E27" s="17"/>
      <c r="F27" s="11"/>
      <c r="G27" s="11"/>
      <c r="H27" s="17"/>
      <c r="I27" s="11"/>
      <c r="J27" s="11"/>
      <c r="K27" s="17"/>
      <c r="L27" s="11"/>
      <c r="M27" s="11"/>
      <c r="N27" s="10">
        <v>2</v>
      </c>
      <c r="O27" s="11">
        <v>15</v>
      </c>
      <c r="P27" s="11">
        <v>35</v>
      </c>
      <c r="Q27" s="17"/>
      <c r="R27" s="11"/>
      <c r="S27" s="11"/>
      <c r="T27" s="17"/>
      <c r="U27" s="11"/>
      <c r="V27" s="11"/>
      <c r="W27" s="17"/>
      <c r="X27" s="11"/>
      <c r="Y27" s="11"/>
      <c r="Z27" s="17"/>
      <c r="AA27" s="11"/>
      <c r="AB27" s="11"/>
      <c r="AC27" s="245">
        <f t="shared" ref="AC27:AD27" si="3">SUM(O27,R28)</f>
        <v>30</v>
      </c>
      <c r="AD27" s="245">
        <f t="shared" si="3"/>
        <v>70</v>
      </c>
      <c r="AE27" s="226">
        <f>SUM(N27,Q28)</f>
        <v>4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38.25" customHeight="1">
      <c r="A28" s="13" t="s">
        <v>54</v>
      </c>
      <c r="B28" s="23" t="s">
        <v>38</v>
      </c>
      <c r="C28" s="15" t="s">
        <v>53</v>
      </c>
      <c r="D28" s="15" t="s">
        <v>52</v>
      </c>
      <c r="E28" s="17"/>
      <c r="F28" s="11"/>
      <c r="G28" s="11"/>
      <c r="H28" s="17"/>
      <c r="I28" s="11"/>
      <c r="J28" s="11"/>
      <c r="K28" s="17"/>
      <c r="L28" s="11"/>
      <c r="M28" s="11"/>
      <c r="N28" s="17"/>
      <c r="O28" s="11"/>
      <c r="P28" s="11"/>
      <c r="Q28" s="10">
        <v>2</v>
      </c>
      <c r="R28" s="11">
        <v>15</v>
      </c>
      <c r="S28" s="11">
        <v>35</v>
      </c>
      <c r="T28" s="17"/>
      <c r="U28" s="11"/>
      <c r="V28" s="11"/>
      <c r="W28" s="17"/>
      <c r="X28" s="11"/>
      <c r="Y28" s="11"/>
      <c r="Z28" s="17"/>
      <c r="AA28" s="11"/>
      <c r="AB28" s="11"/>
      <c r="AC28" s="225"/>
      <c r="AD28" s="225"/>
      <c r="AE28" s="225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38.25" customHeight="1">
      <c r="A29" s="13" t="s">
        <v>55</v>
      </c>
      <c r="B29" s="23" t="s">
        <v>38</v>
      </c>
      <c r="C29" s="15" t="s">
        <v>56</v>
      </c>
      <c r="D29" s="15" t="s">
        <v>27</v>
      </c>
      <c r="E29" s="17"/>
      <c r="F29" s="11"/>
      <c r="G29" s="11"/>
      <c r="H29" s="17"/>
      <c r="I29" s="11"/>
      <c r="J29" s="11"/>
      <c r="K29" s="10">
        <v>1</v>
      </c>
      <c r="L29" s="11">
        <v>7</v>
      </c>
      <c r="M29" s="11">
        <v>18</v>
      </c>
      <c r="N29" s="17"/>
      <c r="O29" s="11"/>
      <c r="P29" s="11"/>
      <c r="Q29" s="17"/>
      <c r="R29" s="11"/>
      <c r="S29" s="11"/>
      <c r="T29" s="17"/>
      <c r="U29" s="11"/>
      <c r="V29" s="11"/>
      <c r="W29" s="17"/>
      <c r="X29" s="11"/>
      <c r="Y29" s="11"/>
      <c r="Z29" s="17"/>
      <c r="AA29" s="11"/>
      <c r="AB29" s="11"/>
      <c r="AC29" s="246">
        <v>28</v>
      </c>
      <c r="AD29" s="246">
        <v>72</v>
      </c>
      <c r="AE29" s="247">
        <f>SUM(K29,N30,Q31,T32)</f>
        <v>4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38.25" customHeight="1">
      <c r="A30" s="13" t="s">
        <v>57</v>
      </c>
      <c r="B30" s="23" t="s">
        <v>38</v>
      </c>
      <c r="C30" s="15" t="s">
        <v>56</v>
      </c>
      <c r="D30" s="15" t="s">
        <v>27</v>
      </c>
      <c r="E30" s="17"/>
      <c r="F30" s="11"/>
      <c r="G30" s="11"/>
      <c r="H30" s="17"/>
      <c r="I30" s="11"/>
      <c r="J30" s="11"/>
      <c r="K30" s="17"/>
      <c r="L30" s="11"/>
      <c r="M30" s="11"/>
      <c r="N30" s="10">
        <v>1</v>
      </c>
      <c r="O30" s="11">
        <v>7</v>
      </c>
      <c r="P30" s="11">
        <v>18</v>
      </c>
      <c r="Q30" s="17"/>
      <c r="R30" s="11"/>
      <c r="S30" s="11"/>
      <c r="T30" s="17"/>
      <c r="U30" s="11"/>
      <c r="V30" s="11"/>
      <c r="W30" s="17"/>
      <c r="X30" s="11"/>
      <c r="Y30" s="11"/>
      <c r="Z30" s="17"/>
      <c r="AA30" s="11"/>
      <c r="AB30" s="11"/>
      <c r="AC30" s="224"/>
      <c r="AD30" s="224"/>
      <c r="AE30" s="224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38.25" customHeight="1">
      <c r="A31" s="13" t="s">
        <v>58</v>
      </c>
      <c r="B31" s="23" t="s">
        <v>38</v>
      </c>
      <c r="C31" s="15" t="s">
        <v>56</v>
      </c>
      <c r="D31" s="15" t="s">
        <v>27</v>
      </c>
      <c r="E31" s="17"/>
      <c r="F31" s="11"/>
      <c r="G31" s="11"/>
      <c r="H31" s="17"/>
      <c r="I31" s="11"/>
      <c r="J31" s="11"/>
      <c r="K31" s="17"/>
      <c r="L31" s="11"/>
      <c r="M31" s="11"/>
      <c r="N31" s="17"/>
      <c r="O31" s="11"/>
      <c r="P31" s="11"/>
      <c r="Q31" s="10">
        <v>1</v>
      </c>
      <c r="R31" s="11">
        <v>7</v>
      </c>
      <c r="S31" s="11">
        <v>18</v>
      </c>
      <c r="T31" s="17"/>
      <c r="U31" s="11"/>
      <c r="V31" s="11"/>
      <c r="W31" s="17"/>
      <c r="X31" s="11"/>
      <c r="Y31" s="11"/>
      <c r="Z31" s="17"/>
      <c r="AA31" s="11"/>
      <c r="AB31" s="11"/>
      <c r="AC31" s="224"/>
      <c r="AD31" s="224"/>
      <c r="AE31" s="224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38.25" customHeight="1">
      <c r="A32" s="13" t="s">
        <v>59</v>
      </c>
      <c r="B32" s="23" t="s">
        <v>38</v>
      </c>
      <c r="C32" s="15" t="s">
        <v>56</v>
      </c>
      <c r="D32" s="15" t="s">
        <v>27</v>
      </c>
      <c r="E32" s="17"/>
      <c r="F32" s="11"/>
      <c r="G32" s="11"/>
      <c r="H32" s="17"/>
      <c r="I32" s="11"/>
      <c r="J32" s="11"/>
      <c r="K32" s="17"/>
      <c r="L32" s="11"/>
      <c r="M32" s="11"/>
      <c r="N32" s="17"/>
      <c r="O32" s="11"/>
      <c r="P32" s="11"/>
      <c r="Q32" s="17"/>
      <c r="R32" s="11"/>
      <c r="S32" s="11"/>
      <c r="T32" s="10">
        <v>1</v>
      </c>
      <c r="U32" s="11">
        <v>7</v>
      </c>
      <c r="V32" s="11">
        <v>18</v>
      </c>
      <c r="W32" s="17"/>
      <c r="X32" s="11"/>
      <c r="Y32" s="11"/>
      <c r="Z32" s="17"/>
      <c r="AA32" s="11"/>
      <c r="AB32" s="11"/>
      <c r="AC32" s="224"/>
      <c r="AD32" s="224"/>
      <c r="AE32" s="248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38.25" customHeight="1">
      <c r="A33" s="24" t="s">
        <v>60</v>
      </c>
      <c r="B33" s="23" t="s">
        <v>38</v>
      </c>
      <c r="C33" s="15" t="s">
        <v>61</v>
      </c>
      <c r="D33" s="15" t="s">
        <v>27</v>
      </c>
      <c r="E33" s="17"/>
      <c r="F33" s="11"/>
      <c r="G33" s="11"/>
      <c r="H33" s="10">
        <v>3</v>
      </c>
      <c r="I33" s="11">
        <v>30</v>
      </c>
      <c r="J33" s="11">
        <v>45</v>
      </c>
      <c r="K33" s="17"/>
      <c r="L33" s="11"/>
      <c r="M33" s="11"/>
      <c r="N33" s="17"/>
      <c r="O33" s="11"/>
      <c r="P33" s="11"/>
      <c r="Q33" s="17"/>
      <c r="R33" s="11"/>
      <c r="S33" s="11"/>
      <c r="T33" s="17"/>
      <c r="U33" s="11"/>
      <c r="V33" s="11"/>
      <c r="W33" s="17"/>
      <c r="X33" s="11"/>
      <c r="Y33" s="11"/>
      <c r="Z33" s="17"/>
      <c r="AA33" s="11"/>
      <c r="AB33" s="11"/>
      <c r="AC33" s="245">
        <f t="shared" ref="AC33:AD33" si="4">SUM(I33,L34)</f>
        <v>60</v>
      </c>
      <c r="AD33" s="245">
        <f t="shared" si="4"/>
        <v>65</v>
      </c>
      <c r="AE33" s="226">
        <f>SUM(H33,K34)</f>
        <v>5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38.25" customHeight="1">
      <c r="A34" s="24" t="s">
        <v>62</v>
      </c>
      <c r="B34" s="23" t="s">
        <v>38</v>
      </c>
      <c r="C34" s="15" t="s">
        <v>61</v>
      </c>
      <c r="D34" s="15" t="s">
        <v>60</v>
      </c>
      <c r="E34" s="17"/>
      <c r="F34" s="11"/>
      <c r="G34" s="11"/>
      <c r="H34" s="17"/>
      <c r="I34" s="11"/>
      <c r="J34" s="11"/>
      <c r="K34" s="10">
        <v>2</v>
      </c>
      <c r="L34" s="11">
        <v>30</v>
      </c>
      <c r="M34" s="11">
        <v>20</v>
      </c>
      <c r="N34" s="17"/>
      <c r="O34" s="11"/>
      <c r="P34" s="11"/>
      <c r="Q34" s="17"/>
      <c r="R34" s="11"/>
      <c r="S34" s="11"/>
      <c r="T34" s="17"/>
      <c r="U34" s="11"/>
      <c r="V34" s="11"/>
      <c r="W34" s="17"/>
      <c r="X34" s="11"/>
      <c r="Y34" s="11"/>
      <c r="Z34" s="17"/>
      <c r="AA34" s="11"/>
      <c r="AB34" s="11"/>
      <c r="AC34" s="225"/>
      <c r="AD34" s="225"/>
      <c r="AE34" s="225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38.25" customHeight="1">
      <c r="A35" s="236" t="s">
        <v>63</v>
      </c>
      <c r="B35" s="228"/>
      <c r="C35" s="228"/>
      <c r="D35" s="229"/>
      <c r="E35" s="249">
        <f>SUM(AE36:AE52)</f>
        <v>41</v>
      </c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39"/>
      <c r="AC35" s="25"/>
      <c r="AD35" s="25"/>
      <c r="AE35" s="26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38.25" customHeight="1">
      <c r="A36" s="27" t="s">
        <v>64</v>
      </c>
      <c r="B36" s="28" t="s">
        <v>38</v>
      </c>
      <c r="C36" s="15" t="s">
        <v>65</v>
      </c>
      <c r="D36" s="15" t="s">
        <v>27</v>
      </c>
      <c r="E36" s="10">
        <v>2</v>
      </c>
      <c r="F36" s="16">
        <v>22.5</v>
      </c>
      <c r="G36" s="16">
        <v>27.5</v>
      </c>
      <c r="H36" s="17"/>
      <c r="I36" s="16"/>
      <c r="J36" s="16"/>
      <c r="K36" s="17"/>
      <c r="L36" s="16"/>
      <c r="M36" s="16"/>
      <c r="N36" s="17"/>
      <c r="O36" s="11"/>
      <c r="P36" s="11"/>
      <c r="Q36" s="17"/>
      <c r="R36" s="11"/>
      <c r="S36" s="11"/>
      <c r="T36" s="17"/>
      <c r="U36" s="11"/>
      <c r="V36" s="11"/>
      <c r="W36" s="17"/>
      <c r="X36" s="11"/>
      <c r="Y36" s="11"/>
      <c r="Z36" s="17"/>
      <c r="AA36" s="11"/>
      <c r="AB36" s="11"/>
      <c r="AC36" s="223">
        <f>SUM( F36,I37)</f>
        <v>45</v>
      </c>
      <c r="AD36" s="223">
        <f>SUM(G36,J37)</f>
        <v>55</v>
      </c>
      <c r="AE36" s="226">
        <f>SUM(E36,H37)</f>
        <v>4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38.25" customHeight="1">
      <c r="A37" s="27" t="s">
        <v>66</v>
      </c>
      <c r="B37" s="28" t="s">
        <v>38</v>
      </c>
      <c r="C37" s="15" t="s">
        <v>65</v>
      </c>
      <c r="D37" s="15" t="s">
        <v>64</v>
      </c>
      <c r="E37" s="17"/>
      <c r="F37" s="16"/>
      <c r="G37" s="16"/>
      <c r="H37" s="10">
        <v>2</v>
      </c>
      <c r="I37" s="16">
        <v>22.5</v>
      </c>
      <c r="J37" s="16">
        <v>27.5</v>
      </c>
      <c r="K37" s="17"/>
      <c r="L37" s="16"/>
      <c r="M37" s="16"/>
      <c r="N37" s="17"/>
      <c r="O37" s="11"/>
      <c r="P37" s="11"/>
      <c r="Q37" s="17"/>
      <c r="R37" s="11"/>
      <c r="S37" s="11"/>
      <c r="T37" s="17"/>
      <c r="U37" s="11"/>
      <c r="V37" s="11"/>
      <c r="W37" s="17"/>
      <c r="X37" s="11"/>
      <c r="Y37" s="11"/>
      <c r="Z37" s="17"/>
      <c r="AA37" s="11"/>
      <c r="AB37" s="11"/>
      <c r="AC37" s="225"/>
      <c r="AD37" s="225"/>
      <c r="AE37" s="225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38.25" customHeight="1">
      <c r="A38" s="29" t="s">
        <v>67</v>
      </c>
      <c r="B38" s="30" t="s">
        <v>38</v>
      </c>
      <c r="C38" s="15" t="s">
        <v>68</v>
      </c>
      <c r="D38" s="15" t="s">
        <v>27</v>
      </c>
      <c r="E38" s="10">
        <v>3</v>
      </c>
      <c r="F38" s="16">
        <v>30</v>
      </c>
      <c r="G38" s="16">
        <v>45</v>
      </c>
      <c r="H38" s="17"/>
      <c r="I38" s="16"/>
      <c r="J38" s="16"/>
      <c r="K38" s="17"/>
      <c r="L38" s="16"/>
      <c r="M38" s="16"/>
      <c r="N38" s="17"/>
      <c r="O38" s="11"/>
      <c r="P38" s="11"/>
      <c r="Q38" s="17"/>
      <c r="R38" s="11"/>
      <c r="S38" s="11"/>
      <c r="T38" s="17"/>
      <c r="U38" s="11"/>
      <c r="V38" s="11"/>
      <c r="W38" s="17"/>
      <c r="X38" s="11"/>
      <c r="Y38" s="11"/>
      <c r="Z38" s="17"/>
      <c r="AA38" s="11"/>
      <c r="AB38" s="11"/>
      <c r="AC38" s="223">
        <f>SUM( F38,I39,L40,O41)</f>
        <v>120</v>
      </c>
      <c r="AD38" s="223">
        <f>SUM(G38,J39,M40,P41)</f>
        <v>180</v>
      </c>
      <c r="AE38" s="226">
        <f>SUM(E38,H39,K40,N41)</f>
        <v>12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38.25" customHeight="1">
      <c r="A39" s="29" t="s">
        <v>69</v>
      </c>
      <c r="B39" s="30" t="s">
        <v>38</v>
      </c>
      <c r="C39" s="15" t="s">
        <v>68</v>
      </c>
      <c r="D39" s="15" t="s">
        <v>67</v>
      </c>
      <c r="E39" s="17"/>
      <c r="F39" s="16"/>
      <c r="G39" s="16"/>
      <c r="H39" s="10">
        <v>3</v>
      </c>
      <c r="I39" s="16">
        <v>30</v>
      </c>
      <c r="J39" s="16">
        <v>45</v>
      </c>
      <c r="K39" s="17"/>
      <c r="L39" s="16"/>
      <c r="M39" s="16"/>
      <c r="N39" s="17"/>
      <c r="O39" s="11"/>
      <c r="P39" s="11"/>
      <c r="Q39" s="17"/>
      <c r="R39" s="11"/>
      <c r="S39" s="11"/>
      <c r="T39" s="17"/>
      <c r="U39" s="11"/>
      <c r="V39" s="11"/>
      <c r="W39" s="17"/>
      <c r="X39" s="11"/>
      <c r="Y39" s="11"/>
      <c r="Z39" s="17"/>
      <c r="AA39" s="11"/>
      <c r="AB39" s="11"/>
      <c r="AC39" s="224"/>
      <c r="AD39" s="224"/>
      <c r="AE39" s="224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38.25" customHeight="1">
      <c r="A40" s="29" t="s">
        <v>70</v>
      </c>
      <c r="B40" s="30" t="s">
        <v>38</v>
      </c>
      <c r="C40" s="15" t="s">
        <v>68</v>
      </c>
      <c r="D40" s="15" t="s">
        <v>69</v>
      </c>
      <c r="E40" s="17"/>
      <c r="F40" s="16"/>
      <c r="G40" s="16"/>
      <c r="H40" s="17"/>
      <c r="I40" s="16"/>
      <c r="J40" s="16"/>
      <c r="K40" s="10">
        <v>3</v>
      </c>
      <c r="L40" s="16">
        <v>30</v>
      </c>
      <c r="M40" s="16">
        <v>45</v>
      </c>
      <c r="N40" s="17"/>
      <c r="O40" s="11"/>
      <c r="P40" s="11"/>
      <c r="Q40" s="17"/>
      <c r="R40" s="11"/>
      <c r="S40" s="11"/>
      <c r="T40" s="17"/>
      <c r="U40" s="11"/>
      <c r="V40" s="11"/>
      <c r="W40" s="17"/>
      <c r="X40" s="11"/>
      <c r="Y40" s="11"/>
      <c r="Z40" s="17"/>
      <c r="AA40" s="11"/>
      <c r="AB40" s="11"/>
      <c r="AC40" s="224"/>
      <c r="AD40" s="224"/>
      <c r="AE40" s="224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38.25" customHeight="1">
      <c r="A41" s="29" t="s">
        <v>71</v>
      </c>
      <c r="B41" s="30" t="s">
        <v>38</v>
      </c>
      <c r="C41" s="15" t="s">
        <v>68</v>
      </c>
      <c r="D41" s="15" t="s">
        <v>70</v>
      </c>
      <c r="E41" s="17"/>
      <c r="F41" s="16"/>
      <c r="G41" s="16"/>
      <c r="H41" s="17"/>
      <c r="I41" s="16"/>
      <c r="J41" s="16"/>
      <c r="K41" s="17"/>
      <c r="L41" s="16"/>
      <c r="M41" s="16"/>
      <c r="N41" s="10">
        <v>3</v>
      </c>
      <c r="O41" s="11">
        <v>30</v>
      </c>
      <c r="P41" s="11">
        <v>45</v>
      </c>
      <c r="Q41" s="17"/>
      <c r="R41" s="11"/>
      <c r="S41" s="11"/>
      <c r="T41" s="17"/>
      <c r="U41" s="11"/>
      <c r="V41" s="11"/>
      <c r="W41" s="17"/>
      <c r="X41" s="11"/>
      <c r="Y41" s="11"/>
      <c r="Z41" s="17"/>
      <c r="AA41" s="11"/>
      <c r="AB41" s="11"/>
      <c r="AC41" s="225"/>
      <c r="AD41" s="225"/>
      <c r="AE41" s="225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38.25" customHeight="1">
      <c r="A42" s="29" t="s">
        <v>72</v>
      </c>
      <c r="B42" s="30" t="s">
        <v>38</v>
      </c>
      <c r="C42" s="15" t="s">
        <v>73</v>
      </c>
      <c r="D42" s="15" t="s">
        <v>27</v>
      </c>
      <c r="E42" s="10">
        <v>2</v>
      </c>
      <c r="F42" s="16">
        <v>30</v>
      </c>
      <c r="G42" s="16">
        <v>20</v>
      </c>
      <c r="H42" s="17"/>
      <c r="I42" s="16"/>
      <c r="J42" s="16"/>
      <c r="K42" s="17"/>
      <c r="L42" s="16"/>
      <c r="M42" s="16"/>
      <c r="N42" s="17"/>
      <c r="O42" s="11"/>
      <c r="P42" s="11"/>
      <c r="Q42" s="17"/>
      <c r="R42" s="11"/>
      <c r="S42" s="11"/>
      <c r="T42" s="17"/>
      <c r="U42" s="11"/>
      <c r="V42" s="11"/>
      <c r="W42" s="17"/>
      <c r="X42" s="11"/>
      <c r="Y42" s="11"/>
      <c r="Z42" s="17"/>
      <c r="AA42" s="11"/>
      <c r="AB42" s="11"/>
      <c r="AC42" s="223">
        <f>SUM( F42,I43,L44,O45)</f>
        <v>120</v>
      </c>
      <c r="AD42" s="223">
        <f>SUM(G42,J43,M44,P45)</f>
        <v>80</v>
      </c>
      <c r="AE42" s="226">
        <f>SUM(E42,H43,K44,N45)</f>
        <v>8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38.25" customHeight="1">
      <c r="A43" s="29" t="s">
        <v>74</v>
      </c>
      <c r="B43" s="30" t="s">
        <v>38</v>
      </c>
      <c r="C43" s="15" t="s">
        <v>73</v>
      </c>
      <c r="D43" s="15" t="s">
        <v>27</v>
      </c>
      <c r="E43" s="17"/>
      <c r="F43" s="16"/>
      <c r="G43" s="16"/>
      <c r="H43" s="10">
        <v>2</v>
      </c>
      <c r="I43" s="16">
        <v>30</v>
      </c>
      <c r="J43" s="16">
        <v>20</v>
      </c>
      <c r="K43" s="17"/>
      <c r="L43" s="16"/>
      <c r="M43" s="16"/>
      <c r="N43" s="17"/>
      <c r="O43" s="11"/>
      <c r="P43" s="11"/>
      <c r="Q43" s="17"/>
      <c r="R43" s="11"/>
      <c r="S43" s="11"/>
      <c r="T43" s="17"/>
      <c r="U43" s="11"/>
      <c r="V43" s="11"/>
      <c r="W43" s="17"/>
      <c r="X43" s="11"/>
      <c r="Y43" s="11"/>
      <c r="Z43" s="17"/>
      <c r="AA43" s="11"/>
      <c r="AB43" s="11"/>
      <c r="AC43" s="224"/>
      <c r="AD43" s="224"/>
      <c r="AE43" s="224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38.25" customHeight="1">
      <c r="A44" s="29" t="s">
        <v>75</v>
      </c>
      <c r="B44" s="30" t="s">
        <v>38</v>
      </c>
      <c r="C44" s="15" t="s">
        <v>73</v>
      </c>
      <c r="D44" s="15" t="s">
        <v>27</v>
      </c>
      <c r="E44" s="17"/>
      <c r="F44" s="16"/>
      <c r="G44" s="16"/>
      <c r="H44" s="17"/>
      <c r="I44" s="16"/>
      <c r="J44" s="16"/>
      <c r="K44" s="10">
        <v>2</v>
      </c>
      <c r="L44" s="16">
        <v>30</v>
      </c>
      <c r="M44" s="16">
        <v>20</v>
      </c>
      <c r="N44" s="17"/>
      <c r="O44" s="11"/>
      <c r="P44" s="11"/>
      <c r="Q44" s="17"/>
      <c r="R44" s="11"/>
      <c r="S44" s="11"/>
      <c r="T44" s="17"/>
      <c r="U44" s="11"/>
      <c r="V44" s="11"/>
      <c r="W44" s="17"/>
      <c r="X44" s="11"/>
      <c r="Y44" s="11"/>
      <c r="Z44" s="17"/>
      <c r="AA44" s="11"/>
      <c r="AB44" s="11"/>
      <c r="AC44" s="224"/>
      <c r="AD44" s="224"/>
      <c r="AE44" s="224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38.25" customHeight="1">
      <c r="A45" s="29" t="s">
        <v>76</v>
      </c>
      <c r="B45" s="30" t="s">
        <v>38</v>
      </c>
      <c r="C45" s="15" t="s">
        <v>77</v>
      </c>
      <c r="D45" s="15" t="s">
        <v>27</v>
      </c>
      <c r="E45" s="17"/>
      <c r="F45" s="16"/>
      <c r="G45" s="16"/>
      <c r="H45" s="17"/>
      <c r="I45" s="16"/>
      <c r="J45" s="16"/>
      <c r="K45" s="17"/>
      <c r="L45" s="16"/>
      <c r="M45" s="16"/>
      <c r="N45" s="10">
        <v>2</v>
      </c>
      <c r="O45" s="11">
        <v>30</v>
      </c>
      <c r="P45" s="11">
        <v>20</v>
      </c>
      <c r="Q45" s="17"/>
      <c r="R45" s="11"/>
      <c r="S45" s="11"/>
      <c r="T45" s="17"/>
      <c r="U45" s="11"/>
      <c r="V45" s="11"/>
      <c r="W45" s="17"/>
      <c r="X45" s="11"/>
      <c r="Y45" s="11"/>
      <c r="Z45" s="17"/>
      <c r="AA45" s="11"/>
      <c r="AB45" s="11"/>
      <c r="AC45" s="225"/>
      <c r="AD45" s="225"/>
      <c r="AE45" s="225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38.25" customHeight="1">
      <c r="A46" s="27" t="s">
        <v>78</v>
      </c>
      <c r="B46" s="28" t="s">
        <v>38</v>
      </c>
      <c r="C46" s="15" t="s">
        <v>73</v>
      </c>
      <c r="D46" s="15" t="s">
        <v>27</v>
      </c>
      <c r="E46" s="17"/>
      <c r="F46" s="16"/>
      <c r="G46" s="16"/>
      <c r="H46" s="17"/>
      <c r="I46" s="16"/>
      <c r="J46" s="16"/>
      <c r="K46" s="10">
        <v>2</v>
      </c>
      <c r="L46" s="16">
        <v>30</v>
      </c>
      <c r="M46" s="16">
        <v>20</v>
      </c>
      <c r="N46" s="17"/>
      <c r="O46" s="11"/>
      <c r="P46" s="11"/>
      <c r="Q46" s="17"/>
      <c r="R46" s="11"/>
      <c r="S46" s="11"/>
      <c r="T46" s="17"/>
      <c r="U46" s="11"/>
      <c r="V46" s="11"/>
      <c r="W46" s="17"/>
      <c r="X46" s="11"/>
      <c r="Y46" s="11"/>
      <c r="Z46" s="17"/>
      <c r="AA46" s="11"/>
      <c r="AB46" s="11"/>
      <c r="AC46" s="223">
        <f t="shared" ref="AC46:AD46" si="5">SUM(L46,O47)</f>
        <v>60</v>
      </c>
      <c r="AD46" s="223">
        <f t="shared" si="5"/>
        <v>40</v>
      </c>
      <c r="AE46" s="226">
        <f>SUM(K46,N47)</f>
        <v>4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38.25" customHeight="1">
      <c r="A47" s="27" t="s">
        <v>79</v>
      </c>
      <c r="B47" s="28" t="s">
        <v>38</v>
      </c>
      <c r="C47" s="15" t="s">
        <v>73</v>
      </c>
      <c r="D47" s="15" t="s">
        <v>27</v>
      </c>
      <c r="E47" s="17"/>
      <c r="F47" s="16"/>
      <c r="G47" s="16"/>
      <c r="H47" s="17"/>
      <c r="I47" s="16"/>
      <c r="J47" s="16"/>
      <c r="K47" s="17"/>
      <c r="L47" s="16"/>
      <c r="M47" s="16"/>
      <c r="N47" s="10">
        <v>2</v>
      </c>
      <c r="O47" s="11">
        <v>30</v>
      </c>
      <c r="P47" s="11">
        <v>20</v>
      </c>
      <c r="Q47" s="17"/>
      <c r="R47" s="11"/>
      <c r="S47" s="11"/>
      <c r="T47" s="17"/>
      <c r="U47" s="11"/>
      <c r="V47" s="11"/>
      <c r="W47" s="17"/>
      <c r="X47" s="11"/>
      <c r="Y47" s="11"/>
      <c r="Z47" s="17"/>
      <c r="AA47" s="11"/>
      <c r="AB47" s="11"/>
      <c r="AC47" s="225"/>
      <c r="AD47" s="225"/>
      <c r="AE47" s="225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38.25" customHeight="1">
      <c r="A48" s="29" t="s">
        <v>80</v>
      </c>
      <c r="B48" s="30" t="s">
        <v>38</v>
      </c>
      <c r="C48" s="15" t="s">
        <v>81</v>
      </c>
      <c r="D48" s="15" t="s">
        <v>27</v>
      </c>
      <c r="E48" s="17"/>
      <c r="F48" s="11"/>
      <c r="G48" s="11"/>
      <c r="H48" s="17"/>
      <c r="I48" s="11"/>
      <c r="J48" s="11"/>
      <c r="K48" s="17"/>
      <c r="L48" s="11"/>
      <c r="M48" s="11"/>
      <c r="N48" s="17"/>
      <c r="O48" s="11"/>
      <c r="P48" s="11"/>
      <c r="Q48" s="10">
        <v>2</v>
      </c>
      <c r="R48" s="11">
        <v>15</v>
      </c>
      <c r="S48" s="11">
        <v>35</v>
      </c>
      <c r="T48" s="17"/>
      <c r="U48" s="11"/>
      <c r="V48" s="11"/>
      <c r="W48" s="17"/>
      <c r="X48" s="11"/>
      <c r="Y48" s="11"/>
      <c r="Z48" s="17"/>
      <c r="AA48" s="11"/>
      <c r="AB48" s="11"/>
      <c r="AC48" s="31">
        <f t="shared" ref="AC48:AD48" si="6">SUM(R48)</f>
        <v>15</v>
      </c>
      <c r="AD48" s="31">
        <f t="shared" si="6"/>
        <v>35</v>
      </c>
      <c r="AE48" s="10">
        <f>SUM(Q48)</f>
        <v>2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38.25" customHeight="1">
      <c r="A49" s="29" t="s">
        <v>82</v>
      </c>
      <c r="B49" s="30" t="s">
        <v>38</v>
      </c>
      <c r="C49" s="15" t="s">
        <v>61</v>
      </c>
      <c r="D49" s="15" t="s">
        <v>27</v>
      </c>
      <c r="E49" s="17"/>
      <c r="F49" s="11"/>
      <c r="G49" s="11"/>
      <c r="H49" s="17"/>
      <c r="I49" s="11"/>
      <c r="J49" s="11"/>
      <c r="K49" s="17"/>
      <c r="L49" s="11"/>
      <c r="M49" s="11"/>
      <c r="N49" s="17"/>
      <c r="O49" s="11"/>
      <c r="P49" s="11"/>
      <c r="Q49" s="17"/>
      <c r="R49" s="11"/>
      <c r="S49" s="11"/>
      <c r="T49" s="10">
        <v>5</v>
      </c>
      <c r="U49" s="16">
        <v>30</v>
      </c>
      <c r="V49" s="16">
        <v>95</v>
      </c>
      <c r="W49" s="32"/>
      <c r="X49" s="16"/>
      <c r="Y49" s="16"/>
      <c r="Z49" s="17"/>
      <c r="AA49" s="11"/>
      <c r="AB49" s="11"/>
      <c r="AC49" s="31">
        <f t="shared" ref="AC49:AD49" si="7">SUM(U49)</f>
        <v>30</v>
      </c>
      <c r="AD49" s="31">
        <f t="shared" si="7"/>
        <v>95</v>
      </c>
      <c r="AE49" s="10">
        <f>SUM(T49)</f>
        <v>5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38.25" customHeight="1">
      <c r="A50" s="33" t="s">
        <v>83</v>
      </c>
      <c r="B50" s="14" t="s">
        <v>25</v>
      </c>
      <c r="C50" s="15" t="s">
        <v>84</v>
      </c>
      <c r="D50" s="34" t="s">
        <v>27</v>
      </c>
      <c r="E50" s="17"/>
      <c r="F50" s="11"/>
      <c r="G50" s="11"/>
      <c r="H50" s="17"/>
      <c r="I50" s="16"/>
      <c r="J50" s="16"/>
      <c r="K50" s="17"/>
      <c r="L50" s="11"/>
      <c r="M50" s="11"/>
      <c r="N50" s="17"/>
      <c r="O50" s="11"/>
      <c r="P50" s="11"/>
      <c r="Q50" s="10">
        <v>1</v>
      </c>
      <c r="R50" s="11">
        <v>15</v>
      </c>
      <c r="S50" s="11">
        <v>10</v>
      </c>
      <c r="T50" s="17"/>
      <c r="U50" s="11"/>
      <c r="V50" s="11"/>
      <c r="W50" s="17"/>
      <c r="X50" s="11"/>
      <c r="Y50" s="11"/>
      <c r="Z50" s="17"/>
      <c r="AA50" s="11"/>
      <c r="AB50" s="11"/>
      <c r="AC50" s="31">
        <f t="shared" ref="AC50:AD50" si="8">SUM(R50)</f>
        <v>15</v>
      </c>
      <c r="AD50" s="31">
        <f t="shared" si="8"/>
        <v>10</v>
      </c>
      <c r="AE50" s="10">
        <f>SUM(Q50)</f>
        <v>1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38.25" customHeight="1">
      <c r="A51" s="33" t="s">
        <v>85</v>
      </c>
      <c r="B51" s="14" t="s">
        <v>25</v>
      </c>
      <c r="C51" s="15" t="s">
        <v>84</v>
      </c>
      <c r="D51" s="34" t="s">
        <v>27</v>
      </c>
      <c r="E51" s="17"/>
      <c r="F51" s="11"/>
      <c r="G51" s="11"/>
      <c r="H51" s="17"/>
      <c r="I51" s="16"/>
      <c r="J51" s="16"/>
      <c r="K51" s="17"/>
      <c r="L51" s="11"/>
      <c r="M51" s="11"/>
      <c r="N51" s="17"/>
      <c r="O51" s="11"/>
      <c r="P51" s="11"/>
      <c r="Q51" s="10">
        <v>1</v>
      </c>
      <c r="R51" s="11">
        <v>15</v>
      </c>
      <c r="S51" s="11">
        <v>10</v>
      </c>
      <c r="T51" s="17"/>
      <c r="U51" s="11"/>
      <c r="V51" s="11"/>
      <c r="W51" s="17"/>
      <c r="X51" s="11"/>
      <c r="Y51" s="11"/>
      <c r="Z51" s="17"/>
      <c r="AA51" s="11"/>
      <c r="AB51" s="11"/>
      <c r="AC51" s="31">
        <f t="shared" ref="AC51:AD51" si="9">SUM(R51)</f>
        <v>15</v>
      </c>
      <c r="AD51" s="31">
        <f t="shared" si="9"/>
        <v>10</v>
      </c>
      <c r="AE51" s="10">
        <v>1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38.25" customHeight="1">
      <c r="A52" s="29" t="s">
        <v>86</v>
      </c>
      <c r="B52" s="30" t="s">
        <v>25</v>
      </c>
      <c r="C52" s="15" t="s">
        <v>87</v>
      </c>
      <c r="D52" s="15" t="s">
        <v>27</v>
      </c>
      <c r="E52" s="17"/>
      <c r="F52" s="11"/>
      <c r="G52" s="11"/>
      <c r="H52" s="17"/>
      <c r="I52" s="11"/>
      <c r="J52" s="11"/>
      <c r="K52" s="17"/>
      <c r="L52" s="11"/>
      <c r="M52" s="11"/>
      <c r="N52" s="17"/>
      <c r="O52" s="11"/>
      <c r="P52" s="11"/>
      <c r="Q52" s="17"/>
      <c r="R52" s="11"/>
      <c r="S52" s="11"/>
      <c r="T52" s="17"/>
      <c r="U52" s="11"/>
      <c r="V52" s="11"/>
      <c r="W52" s="10">
        <v>4</v>
      </c>
      <c r="X52" s="16">
        <v>15</v>
      </c>
      <c r="Y52" s="16">
        <v>85</v>
      </c>
      <c r="Z52" s="17"/>
      <c r="AA52" s="11"/>
      <c r="AB52" s="11"/>
      <c r="AC52" s="31">
        <f t="shared" ref="AC52:AD52" si="10">SUM(X52)</f>
        <v>15</v>
      </c>
      <c r="AD52" s="31">
        <f t="shared" si="10"/>
        <v>85</v>
      </c>
      <c r="AE52" s="10">
        <f>SUM(W52)</f>
        <v>4</v>
      </c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</row>
    <row r="53" spans="1:51" ht="38.25" customHeight="1">
      <c r="A53" s="237" t="s">
        <v>88</v>
      </c>
      <c r="B53" s="228"/>
      <c r="C53" s="228"/>
      <c r="D53" s="229"/>
      <c r="E53" s="250">
        <f>SUM(AE54:AE59)</f>
        <v>10</v>
      </c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39"/>
      <c r="AC53" s="36"/>
      <c r="AD53" s="36"/>
      <c r="AE53" s="37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</row>
    <row r="54" spans="1:51" ht="38.25" customHeight="1">
      <c r="A54" s="38" t="s">
        <v>89</v>
      </c>
      <c r="B54" s="14" t="s">
        <v>38</v>
      </c>
      <c r="C54" s="15" t="s">
        <v>90</v>
      </c>
      <c r="D54" s="15" t="s">
        <v>27</v>
      </c>
      <c r="E54" s="17"/>
      <c r="F54" s="11"/>
      <c r="G54" s="11"/>
      <c r="H54" s="17"/>
      <c r="I54" s="11"/>
      <c r="J54" s="11"/>
      <c r="K54" s="10">
        <v>2</v>
      </c>
      <c r="L54" s="11">
        <v>15</v>
      </c>
      <c r="M54" s="11">
        <v>35</v>
      </c>
      <c r="N54" s="17"/>
      <c r="O54" s="11"/>
      <c r="P54" s="11"/>
      <c r="Q54" s="17"/>
      <c r="R54" s="11"/>
      <c r="S54" s="11"/>
      <c r="T54" s="17"/>
      <c r="U54" s="11"/>
      <c r="V54" s="11"/>
      <c r="W54" s="17"/>
      <c r="X54" s="11"/>
      <c r="Y54" s="11"/>
      <c r="Z54" s="17"/>
      <c r="AA54" s="11"/>
      <c r="AB54" s="11"/>
      <c r="AC54" s="31">
        <f t="shared" ref="AC54:AD54" si="11">SUM(L54)</f>
        <v>15</v>
      </c>
      <c r="AD54" s="31">
        <f t="shared" si="11"/>
        <v>35</v>
      </c>
      <c r="AE54" s="10">
        <f>SUM(K54)</f>
        <v>2</v>
      </c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</row>
    <row r="55" spans="1:51" ht="38.25" customHeight="1">
      <c r="A55" s="38" t="s">
        <v>91</v>
      </c>
      <c r="B55" s="14" t="s">
        <v>38</v>
      </c>
      <c r="C55" s="15" t="s">
        <v>92</v>
      </c>
      <c r="D55" s="15" t="s">
        <v>27</v>
      </c>
      <c r="E55" s="17"/>
      <c r="F55" s="11"/>
      <c r="G55" s="11"/>
      <c r="H55" s="17">
        <v>2</v>
      </c>
      <c r="I55" s="11">
        <v>20</v>
      </c>
      <c r="J55" s="11">
        <v>30</v>
      </c>
      <c r="K55" s="17"/>
      <c r="L55" s="11"/>
      <c r="M55" s="11"/>
      <c r="N55" s="17"/>
      <c r="O55" s="11"/>
      <c r="P55" s="11"/>
      <c r="Q55" s="17"/>
      <c r="R55" s="11"/>
      <c r="S55" s="11"/>
      <c r="T55" s="17"/>
      <c r="U55" s="11"/>
      <c r="V55" s="11"/>
      <c r="W55" s="17"/>
      <c r="X55" s="11"/>
      <c r="Y55" s="11"/>
      <c r="Z55" s="17"/>
      <c r="AA55" s="11"/>
      <c r="AB55" s="11"/>
      <c r="AC55" s="31">
        <f t="shared" ref="AC55:AD55" si="12">SUM(I55)</f>
        <v>20</v>
      </c>
      <c r="AD55" s="31">
        <f t="shared" si="12"/>
        <v>30</v>
      </c>
      <c r="AE55" s="39">
        <f>SUM(H55)</f>
        <v>2</v>
      </c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51" ht="38.25" customHeight="1">
      <c r="A56" s="38" t="s">
        <v>93</v>
      </c>
      <c r="B56" s="14" t="s">
        <v>38</v>
      </c>
      <c r="C56" s="15" t="s">
        <v>94</v>
      </c>
      <c r="D56" s="15" t="s">
        <v>27</v>
      </c>
      <c r="E56" s="10">
        <v>2</v>
      </c>
      <c r="F56" s="16">
        <v>20</v>
      </c>
      <c r="G56" s="16">
        <v>30</v>
      </c>
      <c r="H56" s="17"/>
      <c r="I56" s="16"/>
      <c r="J56" s="16"/>
      <c r="K56" s="17"/>
      <c r="L56" s="11"/>
      <c r="M56" s="11"/>
      <c r="N56" s="17"/>
      <c r="O56" s="11"/>
      <c r="P56" s="11"/>
      <c r="Q56" s="17"/>
      <c r="R56" s="11"/>
      <c r="S56" s="11"/>
      <c r="T56" s="17"/>
      <c r="U56" s="11"/>
      <c r="V56" s="11"/>
      <c r="W56" s="17"/>
      <c r="X56" s="11"/>
      <c r="Y56" s="11"/>
      <c r="Z56" s="17"/>
      <c r="AA56" s="11"/>
      <c r="AB56" s="11"/>
      <c r="AC56" s="223">
        <f t="shared" ref="AC56:AD56" si="13">SUM(F56,I57)</f>
        <v>40</v>
      </c>
      <c r="AD56" s="223">
        <f t="shared" si="13"/>
        <v>35</v>
      </c>
      <c r="AE56" s="226">
        <f>SUM(E56,H57)</f>
        <v>3</v>
      </c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ht="38.25" customHeight="1">
      <c r="A57" s="38" t="s">
        <v>95</v>
      </c>
      <c r="B57" s="14" t="s">
        <v>38</v>
      </c>
      <c r="C57" s="15" t="s">
        <v>94</v>
      </c>
      <c r="D57" s="15" t="s">
        <v>93</v>
      </c>
      <c r="E57" s="17"/>
      <c r="F57" s="40"/>
      <c r="G57" s="16"/>
      <c r="H57" s="10">
        <v>1</v>
      </c>
      <c r="I57" s="16">
        <v>20</v>
      </c>
      <c r="J57" s="16">
        <v>5</v>
      </c>
      <c r="K57" s="17"/>
      <c r="L57" s="11"/>
      <c r="M57" s="11"/>
      <c r="N57" s="17"/>
      <c r="O57" s="11"/>
      <c r="P57" s="11"/>
      <c r="Q57" s="17"/>
      <c r="R57" s="11"/>
      <c r="S57" s="11"/>
      <c r="T57" s="17"/>
      <c r="U57" s="11"/>
      <c r="V57" s="11"/>
      <c r="W57" s="17"/>
      <c r="X57" s="11"/>
      <c r="Y57" s="11"/>
      <c r="Z57" s="17"/>
      <c r="AA57" s="11"/>
      <c r="AB57" s="11"/>
      <c r="AC57" s="225"/>
      <c r="AD57" s="225"/>
      <c r="AE57" s="225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38.25" customHeight="1">
      <c r="A58" s="38" t="s">
        <v>96</v>
      </c>
      <c r="B58" s="14" t="s">
        <v>38</v>
      </c>
      <c r="C58" s="15" t="s">
        <v>97</v>
      </c>
      <c r="D58" s="15" t="s">
        <v>98</v>
      </c>
      <c r="E58" s="17"/>
      <c r="F58" s="11"/>
      <c r="G58" s="11"/>
      <c r="H58" s="17"/>
      <c r="I58" s="16"/>
      <c r="J58" s="16"/>
      <c r="K58" s="10">
        <v>1</v>
      </c>
      <c r="L58" s="11">
        <v>15</v>
      </c>
      <c r="M58" s="11">
        <v>10</v>
      </c>
      <c r="N58" s="17"/>
      <c r="O58" s="11"/>
      <c r="P58" s="11"/>
      <c r="Q58" s="17"/>
      <c r="R58" s="11"/>
      <c r="S58" s="11"/>
      <c r="T58" s="17"/>
      <c r="U58" s="11"/>
      <c r="V58" s="11"/>
      <c r="W58" s="17"/>
      <c r="X58" s="11"/>
      <c r="Y58" s="11"/>
      <c r="Z58" s="17"/>
      <c r="AA58" s="11"/>
      <c r="AB58" s="11"/>
      <c r="AC58" s="31">
        <f t="shared" ref="AC58:AD58" si="14">SUM(L58)</f>
        <v>15</v>
      </c>
      <c r="AD58" s="31">
        <f t="shared" si="14"/>
        <v>10</v>
      </c>
      <c r="AE58" s="10">
        <f>SUM(K58)</f>
        <v>1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38.25" customHeight="1">
      <c r="A59" s="38" t="s">
        <v>98</v>
      </c>
      <c r="B59" s="14" t="s">
        <v>38</v>
      </c>
      <c r="C59" s="15" t="s">
        <v>97</v>
      </c>
      <c r="D59" s="15" t="s">
        <v>27</v>
      </c>
      <c r="E59" s="17"/>
      <c r="F59" s="11"/>
      <c r="G59" s="11"/>
      <c r="H59" s="10">
        <v>2</v>
      </c>
      <c r="I59" s="11">
        <v>15</v>
      </c>
      <c r="J59" s="11">
        <v>35</v>
      </c>
      <c r="K59" s="17"/>
      <c r="L59" s="11"/>
      <c r="M59" s="11"/>
      <c r="N59" s="17"/>
      <c r="O59" s="11"/>
      <c r="P59" s="11"/>
      <c r="Q59" s="17"/>
      <c r="R59" s="11"/>
      <c r="S59" s="11"/>
      <c r="T59" s="17"/>
      <c r="U59" s="11"/>
      <c r="V59" s="11"/>
      <c r="W59" s="17"/>
      <c r="X59" s="11"/>
      <c r="Y59" s="11"/>
      <c r="Z59" s="17"/>
      <c r="AA59" s="11"/>
      <c r="AB59" s="11"/>
      <c r="AC59" s="31">
        <f t="shared" ref="AC59:AD59" si="15">SUM(I59)</f>
        <v>15</v>
      </c>
      <c r="AD59" s="31">
        <f t="shared" si="15"/>
        <v>35</v>
      </c>
      <c r="AE59" s="39">
        <f>SUM(H59)</f>
        <v>2</v>
      </c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ht="38.25" customHeight="1">
      <c r="A60" s="227" t="s">
        <v>99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9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ht="24.75" customHeight="1">
      <c r="A61" s="230"/>
      <c r="B61" s="228"/>
      <c r="C61" s="228"/>
      <c r="D61" s="229"/>
      <c r="E61" s="10">
        <v>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v>5</v>
      </c>
      <c r="R61" s="10"/>
      <c r="S61" s="10"/>
      <c r="T61" s="10">
        <v>4</v>
      </c>
      <c r="U61" s="10"/>
      <c r="V61" s="10"/>
      <c r="W61" s="10">
        <v>5</v>
      </c>
      <c r="X61" s="10"/>
      <c r="Y61" s="10"/>
      <c r="Z61" s="10">
        <v>2</v>
      </c>
      <c r="AA61" s="10"/>
      <c r="AB61" s="10"/>
      <c r="AC61" s="231">
        <v>425</v>
      </c>
      <c r="AD61" s="229"/>
      <c r="AE61" s="10">
        <f>SUM(E61,H61,K61,N61,Q61,T61,W61,Z61)</f>
        <v>17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ht="30.75" customHeight="1">
      <c r="A62" s="230"/>
      <c r="B62" s="228"/>
      <c r="C62" s="228"/>
      <c r="D62" s="229"/>
      <c r="E62" s="232" t="s">
        <v>100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9"/>
      <c r="Q62" s="232" t="s">
        <v>101</v>
      </c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9"/>
      <c r="AC62" s="41"/>
      <c r="AD62" s="41"/>
      <c r="AE62" s="42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ht="38.25" customHeight="1">
      <c r="A63" s="43" t="s">
        <v>102</v>
      </c>
      <c r="B63" s="44" t="s">
        <v>25</v>
      </c>
      <c r="C63" s="45" t="s">
        <v>103</v>
      </c>
      <c r="D63" s="45" t="s">
        <v>27</v>
      </c>
      <c r="E63" s="233" t="s">
        <v>104</v>
      </c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9"/>
      <c r="Q63" s="233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9"/>
      <c r="AC63" s="46">
        <v>15</v>
      </c>
      <c r="AD63" s="46">
        <v>35</v>
      </c>
      <c r="AE63" s="42">
        <v>2</v>
      </c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38.25" customHeight="1">
      <c r="A64" s="43" t="s">
        <v>105</v>
      </c>
      <c r="B64" s="44" t="s">
        <v>25</v>
      </c>
      <c r="C64" s="45" t="s">
        <v>103</v>
      </c>
      <c r="D64" s="45" t="s">
        <v>106</v>
      </c>
      <c r="E64" s="233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9"/>
      <c r="Q64" s="234" t="s">
        <v>104</v>
      </c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9"/>
      <c r="AC64" s="46">
        <v>15</v>
      </c>
      <c r="AD64" s="46">
        <v>60</v>
      </c>
      <c r="AE64" s="42">
        <v>3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38.25" customHeight="1">
      <c r="A65" s="47" t="s">
        <v>107</v>
      </c>
      <c r="B65" s="44" t="s">
        <v>38</v>
      </c>
      <c r="C65" s="45" t="s">
        <v>108</v>
      </c>
      <c r="D65" s="45" t="s">
        <v>109</v>
      </c>
      <c r="E65" s="233" t="s">
        <v>104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9"/>
      <c r="Q65" s="233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9"/>
      <c r="AC65" s="46">
        <v>15</v>
      </c>
      <c r="AD65" s="46">
        <v>35</v>
      </c>
      <c r="AE65" s="42">
        <v>2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38.25" customHeight="1">
      <c r="A66" s="43" t="s">
        <v>110</v>
      </c>
      <c r="B66" s="44" t="s">
        <v>38</v>
      </c>
      <c r="C66" s="45" t="s">
        <v>111</v>
      </c>
      <c r="D66" s="44" t="s">
        <v>27</v>
      </c>
      <c r="E66" s="233" t="s">
        <v>104</v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9"/>
      <c r="Q66" s="233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9"/>
      <c r="AC66" s="46">
        <v>15</v>
      </c>
      <c r="AD66" s="46">
        <v>35</v>
      </c>
      <c r="AE66" s="42">
        <v>2</v>
      </c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38.25" customHeight="1">
      <c r="A67" s="47" t="s">
        <v>112</v>
      </c>
      <c r="B67" s="45" t="s">
        <v>113</v>
      </c>
      <c r="C67" s="45" t="s">
        <v>114</v>
      </c>
      <c r="D67" s="45" t="s">
        <v>27</v>
      </c>
      <c r="E67" s="233" t="s">
        <v>104</v>
      </c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9"/>
      <c r="Q67" s="233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9"/>
      <c r="AC67" s="46">
        <v>15</v>
      </c>
      <c r="AD67" s="46">
        <v>10</v>
      </c>
      <c r="AE67" s="42">
        <v>1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38.25" customHeight="1">
      <c r="A68" s="47" t="s">
        <v>115</v>
      </c>
      <c r="B68" s="44" t="s">
        <v>113</v>
      </c>
      <c r="C68" s="45" t="s">
        <v>114</v>
      </c>
      <c r="D68" s="45" t="s">
        <v>112</v>
      </c>
      <c r="E68" s="233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9"/>
      <c r="Q68" s="234" t="s">
        <v>104</v>
      </c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9"/>
      <c r="AC68" s="46">
        <v>15</v>
      </c>
      <c r="AD68" s="46">
        <v>10</v>
      </c>
      <c r="AE68" s="42">
        <v>1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81" customHeight="1">
      <c r="A69" s="48" t="s">
        <v>116</v>
      </c>
      <c r="B69" s="45" t="s">
        <v>113</v>
      </c>
      <c r="C69" s="15" t="s">
        <v>117</v>
      </c>
      <c r="D69" s="45" t="s">
        <v>27</v>
      </c>
      <c r="E69" s="233" t="s">
        <v>104</v>
      </c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9"/>
      <c r="Q69" s="234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9"/>
      <c r="AC69" s="46">
        <v>15</v>
      </c>
      <c r="AD69" s="46">
        <v>35</v>
      </c>
      <c r="AE69" s="42">
        <v>2</v>
      </c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72" customHeight="1">
      <c r="A70" s="48" t="s">
        <v>118</v>
      </c>
      <c r="B70" s="44" t="s">
        <v>113</v>
      </c>
      <c r="C70" s="15" t="s">
        <v>117</v>
      </c>
      <c r="D70" s="45" t="s">
        <v>119</v>
      </c>
      <c r="E70" s="233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9"/>
      <c r="Q70" s="233" t="s">
        <v>104</v>
      </c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9"/>
      <c r="AC70" s="46">
        <v>15</v>
      </c>
      <c r="AD70" s="46">
        <v>35</v>
      </c>
      <c r="AE70" s="42">
        <v>2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38.25" customHeight="1">
      <c r="A71" s="47" t="s">
        <v>120</v>
      </c>
      <c r="B71" s="44" t="s">
        <v>113</v>
      </c>
      <c r="C71" s="45" t="s">
        <v>121</v>
      </c>
      <c r="D71" s="45" t="s">
        <v>27</v>
      </c>
      <c r="E71" s="233" t="s">
        <v>104</v>
      </c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9"/>
      <c r="Q71" s="233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9"/>
      <c r="AC71" s="46">
        <v>15</v>
      </c>
      <c r="AD71" s="46">
        <v>10</v>
      </c>
      <c r="AE71" s="42">
        <v>1</v>
      </c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38.25" customHeight="1">
      <c r="A72" s="47" t="s">
        <v>122</v>
      </c>
      <c r="B72" s="44" t="s">
        <v>113</v>
      </c>
      <c r="C72" s="45" t="s">
        <v>121</v>
      </c>
      <c r="D72" s="45" t="s">
        <v>120</v>
      </c>
      <c r="E72" s="233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9"/>
      <c r="Q72" s="233" t="s">
        <v>104</v>
      </c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9"/>
      <c r="AC72" s="46">
        <v>15</v>
      </c>
      <c r="AD72" s="46">
        <v>10</v>
      </c>
      <c r="AE72" s="42">
        <v>1</v>
      </c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38.25" customHeight="1">
      <c r="A73" s="43" t="s">
        <v>123</v>
      </c>
      <c r="B73" s="44" t="s">
        <v>38</v>
      </c>
      <c r="C73" s="45" t="s">
        <v>124</v>
      </c>
      <c r="D73" s="45" t="s">
        <v>27</v>
      </c>
      <c r="E73" s="233" t="s">
        <v>104</v>
      </c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9"/>
      <c r="Q73" s="233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9"/>
      <c r="AC73" s="46">
        <v>15</v>
      </c>
      <c r="AD73" s="46">
        <v>60</v>
      </c>
      <c r="AE73" s="42">
        <v>3</v>
      </c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38.25" customHeight="1">
      <c r="A74" s="47" t="s">
        <v>125</v>
      </c>
      <c r="B74" s="49" t="s">
        <v>38</v>
      </c>
      <c r="C74" s="50" t="s">
        <v>126</v>
      </c>
      <c r="D74" s="50" t="s">
        <v>27</v>
      </c>
      <c r="E74" s="233" t="s">
        <v>104</v>
      </c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9"/>
      <c r="Q74" s="233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9"/>
      <c r="AC74" s="46">
        <v>15</v>
      </c>
      <c r="AD74" s="46">
        <v>60</v>
      </c>
      <c r="AE74" s="42">
        <v>3</v>
      </c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38.25" customHeight="1">
      <c r="A75" s="43" t="s">
        <v>127</v>
      </c>
      <c r="B75" s="44" t="s">
        <v>38</v>
      </c>
      <c r="C75" s="45" t="s">
        <v>128</v>
      </c>
      <c r="D75" s="45" t="s">
        <v>27</v>
      </c>
      <c r="E75" s="233" t="s">
        <v>104</v>
      </c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9"/>
      <c r="Q75" s="233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9"/>
      <c r="AC75" s="46">
        <v>15</v>
      </c>
      <c r="AD75" s="46">
        <v>35</v>
      </c>
      <c r="AE75" s="42">
        <v>2</v>
      </c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38.25" customHeight="1">
      <c r="A76" s="43" t="s">
        <v>129</v>
      </c>
      <c r="B76" s="44" t="s">
        <v>38</v>
      </c>
      <c r="C76" s="45" t="s">
        <v>128</v>
      </c>
      <c r="D76" s="45" t="s">
        <v>127</v>
      </c>
      <c r="E76" s="233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9"/>
      <c r="Q76" s="233" t="s">
        <v>104</v>
      </c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9"/>
      <c r="AC76" s="46">
        <v>15</v>
      </c>
      <c r="AD76" s="46">
        <v>35</v>
      </c>
      <c r="AE76" s="42">
        <v>2</v>
      </c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38.25" customHeight="1">
      <c r="A77" s="51" t="s">
        <v>130</v>
      </c>
      <c r="B77" s="52" t="s">
        <v>38</v>
      </c>
      <c r="C77" s="53" t="s">
        <v>131</v>
      </c>
      <c r="D77" s="53" t="s">
        <v>27</v>
      </c>
      <c r="E77" s="252" t="s">
        <v>104</v>
      </c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9"/>
      <c r="Q77" s="252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9"/>
      <c r="AC77" s="54">
        <v>15</v>
      </c>
      <c r="AD77" s="54">
        <v>60</v>
      </c>
      <c r="AE77" s="42">
        <v>3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38.25" customHeight="1">
      <c r="A78" s="51" t="s">
        <v>132</v>
      </c>
      <c r="B78" s="52" t="s">
        <v>38</v>
      </c>
      <c r="C78" s="53" t="s">
        <v>131</v>
      </c>
      <c r="D78" s="53" t="s">
        <v>130</v>
      </c>
      <c r="E78" s="252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9"/>
      <c r="Q78" s="252" t="s">
        <v>104</v>
      </c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9"/>
      <c r="AC78" s="54">
        <v>15</v>
      </c>
      <c r="AD78" s="54">
        <v>60</v>
      </c>
      <c r="AE78" s="42">
        <v>6</v>
      </c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38.25" customHeight="1">
      <c r="A79" s="47" t="s">
        <v>133</v>
      </c>
      <c r="B79" s="44" t="s">
        <v>38</v>
      </c>
      <c r="C79" s="45" t="s">
        <v>92</v>
      </c>
      <c r="D79" s="45" t="s">
        <v>27</v>
      </c>
      <c r="E79" s="233" t="s">
        <v>104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9"/>
      <c r="Q79" s="233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9"/>
      <c r="AC79" s="46">
        <v>30</v>
      </c>
      <c r="AD79" s="46">
        <v>45</v>
      </c>
      <c r="AE79" s="42">
        <v>3</v>
      </c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38.25" customHeight="1">
      <c r="A80" s="47" t="s">
        <v>134</v>
      </c>
      <c r="B80" s="44" t="s">
        <v>38</v>
      </c>
      <c r="C80" s="45" t="s">
        <v>135</v>
      </c>
      <c r="D80" s="45" t="s">
        <v>27</v>
      </c>
      <c r="E80" s="233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9"/>
      <c r="Q80" s="234" t="s">
        <v>104</v>
      </c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9"/>
      <c r="AC80" s="46">
        <v>30</v>
      </c>
      <c r="AD80" s="46">
        <v>45</v>
      </c>
      <c r="AE80" s="42">
        <v>3</v>
      </c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38.25" customHeight="1">
      <c r="A81" s="47" t="s">
        <v>136</v>
      </c>
      <c r="B81" s="44" t="s">
        <v>38</v>
      </c>
      <c r="C81" s="45" t="s">
        <v>137</v>
      </c>
      <c r="D81" s="45" t="s">
        <v>27</v>
      </c>
      <c r="E81" s="233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9"/>
      <c r="Q81" s="234" t="s">
        <v>104</v>
      </c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9"/>
      <c r="AC81" s="46">
        <v>30</v>
      </c>
      <c r="AD81" s="46">
        <v>45</v>
      </c>
      <c r="AE81" s="42">
        <v>3</v>
      </c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38.25" customHeight="1">
      <c r="A82" s="47" t="s">
        <v>138</v>
      </c>
      <c r="B82" s="44" t="s">
        <v>38</v>
      </c>
      <c r="C82" s="45" t="s">
        <v>139</v>
      </c>
      <c r="D82" s="45" t="s">
        <v>27</v>
      </c>
      <c r="E82" s="233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9"/>
      <c r="Q82" s="233" t="s">
        <v>104</v>
      </c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9"/>
      <c r="AC82" s="46">
        <v>15</v>
      </c>
      <c r="AD82" s="46">
        <v>60</v>
      </c>
      <c r="AE82" s="42">
        <v>3</v>
      </c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38.25" customHeight="1">
      <c r="A83" s="47" t="s">
        <v>140</v>
      </c>
      <c r="B83" s="44" t="s">
        <v>38</v>
      </c>
      <c r="C83" s="45" t="s">
        <v>141</v>
      </c>
      <c r="D83" s="45" t="s">
        <v>27</v>
      </c>
      <c r="E83" s="233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9"/>
      <c r="Q83" s="234" t="s">
        <v>104</v>
      </c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9"/>
      <c r="AC83" s="46">
        <v>15</v>
      </c>
      <c r="AD83" s="46">
        <v>60</v>
      </c>
      <c r="AE83" s="42">
        <v>3</v>
      </c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38.25" customHeight="1">
      <c r="A84" s="43" t="s">
        <v>142</v>
      </c>
      <c r="B84" s="44" t="s">
        <v>38</v>
      </c>
      <c r="C84" s="45" t="s">
        <v>143</v>
      </c>
      <c r="D84" s="45" t="s">
        <v>27</v>
      </c>
      <c r="E84" s="233" t="s">
        <v>104</v>
      </c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9"/>
      <c r="Q84" s="233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9"/>
      <c r="AC84" s="46">
        <v>30</v>
      </c>
      <c r="AD84" s="46">
        <v>45</v>
      </c>
      <c r="AE84" s="42">
        <v>3</v>
      </c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38.25" customHeight="1">
      <c r="A85" s="43" t="s">
        <v>144</v>
      </c>
      <c r="B85" s="44" t="s">
        <v>38</v>
      </c>
      <c r="C85" s="45" t="s">
        <v>143</v>
      </c>
      <c r="D85" s="45" t="s">
        <v>142</v>
      </c>
      <c r="E85" s="233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9"/>
      <c r="Q85" s="234" t="s">
        <v>104</v>
      </c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9"/>
      <c r="AC85" s="46">
        <v>30</v>
      </c>
      <c r="AD85" s="46">
        <v>70</v>
      </c>
      <c r="AE85" s="42">
        <v>4</v>
      </c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38.25" customHeight="1">
      <c r="A86" s="43" t="s">
        <v>145</v>
      </c>
      <c r="B86" s="44" t="s">
        <v>38</v>
      </c>
      <c r="C86" s="45" t="s">
        <v>146</v>
      </c>
      <c r="D86" s="45" t="s">
        <v>27</v>
      </c>
      <c r="E86" s="233" t="s">
        <v>104</v>
      </c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9"/>
      <c r="Q86" s="233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9"/>
      <c r="AC86" s="46">
        <v>15</v>
      </c>
      <c r="AD86" s="46">
        <v>35</v>
      </c>
      <c r="AE86" s="42">
        <v>2</v>
      </c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38.25" customHeight="1">
      <c r="A87" s="43" t="s">
        <v>147</v>
      </c>
      <c r="B87" s="44" t="s">
        <v>38</v>
      </c>
      <c r="C87" s="45" t="s">
        <v>148</v>
      </c>
      <c r="D87" s="45" t="s">
        <v>149</v>
      </c>
      <c r="E87" s="233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9"/>
      <c r="Q87" s="234" t="s">
        <v>104</v>
      </c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9"/>
      <c r="AC87" s="46">
        <v>30</v>
      </c>
      <c r="AD87" s="46">
        <v>20</v>
      </c>
      <c r="AE87" s="42">
        <v>2</v>
      </c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38.25" customHeight="1">
      <c r="A88" s="47" t="s">
        <v>150</v>
      </c>
      <c r="B88" s="44" t="s">
        <v>38</v>
      </c>
      <c r="C88" s="45" t="s">
        <v>151</v>
      </c>
      <c r="D88" s="45" t="s">
        <v>27</v>
      </c>
      <c r="E88" s="233" t="s">
        <v>104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9"/>
      <c r="Q88" s="233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9"/>
      <c r="AC88" s="46">
        <v>15</v>
      </c>
      <c r="AD88" s="46">
        <v>35</v>
      </c>
      <c r="AE88" s="42">
        <v>2</v>
      </c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38.25" customHeight="1">
      <c r="A89" s="47" t="s">
        <v>152</v>
      </c>
      <c r="B89" s="44" t="s">
        <v>38</v>
      </c>
      <c r="C89" s="45" t="s">
        <v>151</v>
      </c>
      <c r="D89" s="45" t="s">
        <v>153</v>
      </c>
      <c r="E89" s="233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9"/>
      <c r="Q89" s="234" t="s">
        <v>104</v>
      </c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9"/>
      <c r="AC89" s="46">
        <v>15</v>
      </c>
      <c r="AD89" s="46">
        <v>35</v>
      </c>
      <c r="AE89" s="42">
        <v>2</v>
      </c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38.25" customHeight="1">
      <c r="A90" s="47" t="s">
        <v>154</v>
      </c>
      <c r="B90" s="44" t="s">
        <v>38</v>
      </c>
      <c r="C90" s="50" t="s">
        <v>155</v>
      </c>
      <c r="D90" s="45" t="s">
        <v>27</v>
      </c>
      <c r="E90" s="233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9"/>
      <c r="Q90" s="234" t="s">
        <v>104</v>
      </c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9"/>
      <c r="AC90" s="46">
        <v>15</v>
      </c>
      <c r="AD90" s="46">
        <v>60</v>
      </c>
      <c r="AE90" s="42">
        <v>3</v>
      </c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38.25" customHeight="1">
      <c r="A91" s="47" t="s">
        <v>156</v>
      </c>
      <c r="B91" s="44" t="s">
        <v>38</v>
      </c>
      <c r="C91" s="50" t="s">
        <v>157</v>
      </c>
      <c r="D91" s="45" t="s">
        <v>27</v>
      </c>
      <c r="E91" s="233" t="s">
        <v>104</v>
      </c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9"/>
      <c r="Q91" s="233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9"/>
      <c r="AC91" s="46">
        <v>15</v>
      </c>
      <c r="AD91" s="46">
        <v>35</v>
      </c>
      <c r="AE91" s="42">
        <v>2</v>
      </c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38.25" customHeight="1">
      <c r="A92" s="47" t="s">
        <v>158</v>
      </c>
      <c r="B92" s="44" t="s">
        <v>38</v>
      </c>
      <c r="C92" s="50" t="s">
        <v>157</v>
      </c>
      <c r="D92" s="30" t="s">
        <v>156</v>
      </c>
      <c r="E92" s="233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9"/>
      <c r="Q92" s="234" t="s">
        <v>104</v>
      </c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9"/>
      <c r="AC92" s="46">
        <v>15</v>
      </c>
      <c r="AD92" s="46">
        <v>35</v>
      </c>
      <c r="AE92" s="42">
        <v>2</v>
      </c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38.25" customHeight="1">
      <c r="A93" s="47" t="s">
        <v>159</v>
      </c>
      <c r="B93" s="44" t="s">
        <v>38</v>
      </c>
      <c r="C93" s="50" t="s">
        <v>160</v>
      </c>
      <c r="D93" s="45" t="s">
        <v>27</v>
      </c>
      <c r="E93" s="233" t="s">
        <v>104</v>
      </c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9"/>
      <c r="Q93" s="234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9"/>
      <c r="AC93" s="46">
        <v>15</v>
      </c>
      <c r="AD93" s="46">
        <v>10</v>
      </c>
      <c r="AE93" s="42">
        <v>1</v>
      </c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38.25" customHeight="1">
      <c r="A94" s="47" t="s">
        <v>161</v>
      </c>
      <c r="B94" s="44" t="s">
        <v>38</v>
      </c>
      <c r="C94" s="50" t="s">
        <v>160</v>
      </c>
      <c r="D94" s="45" t="s">
        <v>159</v>
      </c>
      <c r="E94" s="233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  <c r="Q94" s="234" t="s">
        <v>104</v>
      </c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9"/>
      <c r="AC94" s="46">
        <v>15</v>
      </c>
      <c r="AD94" s="46">
        <v>10</v>
      </c>
      <c r="AE94" s="42">
        <v>1</v>
      </c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38.25" customHeight="1">
      <c r="A95" s="47" t="s">
        <v>162</v>
      </c>
      <c r="B95" s="55" t="s">
        <v>38</v>
      </c>
      <c r="C95" s="50" t="s">
        <v>163</v>
      </c>
      <c r="D95" s="50" t="s">
        <v>27</v>
      </c>
      <c r="E95" s="233" t="s">
        <v>104</v>
      </c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9"/>
      <c r="Q95" s="234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9"/>
      <c r="AC95" s="46">
        <v>15</v>
      </c>
      <c r="AD95" s="46">
        <v>10</v>
      </c>
      <c r="AE95" s="42">
        <v>1</v>
      </c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38.25" customHeight="1">
      <c r="A96" s="47" t="s">
        <v>164</v>
      </c>
      <c r="B96" s="55" t="s">
        <v>38</v>
      </c>
      <c r="C96" s="50" t="s">
        <v>141</v>
      </c>
      <c r="D96" s="50" t="s">
        <v>165</v>
      </c>
      <c r="E96" s="233" t="s">
        <v>104</v>
      </c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9"/>
      <c r="Q96" s="234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9"/>
      <c r="AC96" s="46">
        <v>15</v>
      </c>
      <c r="AD96" s="46">
        <v>60</v>
      </c>
      <c r="AE96" s="42">
        <v>3</v>
      </c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38.25" customHeight="1">
      <c r="A97" s="43" t="s">
        <v>166</v>
      </c>
      <c r="B97" s="44" t="s">
        <v>38</v>
      </c>
      <c r="C97" s="50" t="s">
        <v>167</v>
      </c>
      <c r="D97" s="45" t="s">
        <v>27</v>
      </c>
      <c r="E97" s="233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9"/>
      <c r="Q97" s="233" t="s">
        <v>104</v>
      </c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9"/>
      <c r="AC97" s="46">
        <v>15</v>
      </c>
      <c r="AD97" s="46">
        <v>60</v>
      </c>
      <c r="AE97" s="42">
        <v>3</v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38.25" customHeight="1">
      <c r="A98" s="230" t="s">
        <v>168</v>
      </c>
      <c r="B98" s="228"/>
      <c r="C98" s="228"/>
      <c r="D98" s="229"/>
      <c r="E98" s="17">
        <v>10</v>
      </c>
      <c r="F98" s="4"/>
      <c r="G98" s="4"/>
      <c r="H98" s="56"/>
      <c r="I98" s="4"/>
      <c r="J98" s="41"/>
      <c r="K98" s="56"/>
      <c r="L98" s="4"/>
      <c r="M98" s="4"/>
      <c r="N98" s="56"/>
      <c r="O98" s="4"/>
      <c r="P98" s="4"/>
      <c r="Q98" s="56"/>
      <c r="R98" s="4"/>
      <c r="S98" s="4"/>
      <c r="T98" s="56"/>
      <c r="U98" s="4"/>
      <c r="V98" s="4"/>
      <c r="W98" s="56"/>
      <c r="X98" s="4"/>
      <c r="Y98" s="4"/>
      <c r="Z98" s="56"/>
      <c r="AA98" s="4"/>
      <c r="AB98" s="4"/>
      <c r="AC98" s="251">
        <v>250</v>
      </c>
      <c r="AD98" s="229"/>
      <c r="AE98" s="42">
        <f t="shared" ref="AE98:AE99" si="16">SUM(E98,H98,K98,N98,Q98,T98,W98,Z98)</f>
        <v>10</v>
      </c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38.25" customHeight="1">
      <c r="A99" s="230" t="s">
        <v>169</v>
      </c>
      <c r="B99" s="228"/>
      <c r="C99" s="228"/>
      <c r="D99" s="229"/>
      <c r="E99" s="17"/>
      <c r="F99" s="11"/>
      <c r="G99" s="11"/>
      <c r="H99" s="17"/>
      <c r="I99" s="11"/>
      <c r="J99" s="11"/>
      <c r="K99" s="17"/>
      <c r="L99" s="11"/>
      <c r="M99" s="11"/>
      <c r="N99" s="17"/>
      <c r="O99" s="11"/>
      <c r="P99" s="11"/>
      <c r="Q99" s="17"/>
      <c r="R99" s="11"/>
      <c r="S99" s="11"/>
      <c r="T99" s="17"/>
      <c r="U99" s="11"/>
      <c r="V99" s="11"/>
      <c r="W99" s="17"/>
      <c r="X99" s="11"/>
      <c r="Y99" s="11"/>
      <c r="Z99" s="17">
        <v>10</v>
      </c>
      <c r="AA99" s="11"/>
      <c r="AB99" s="11"/>
      <c r="AC99" s="253">
        <v>250</v>
      </c>
      <c r="AD99" s="229"/>
      <c r="AE99" s="42">
        <f t="shared" si="16"/>
        <v>10</v>
      </c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38.25" customHeight="1">
      <c r="A100" s="237" t="s">
        <v>170</v>
      </c>
      <c r="B100" s="228"/>
      <c r="C100" s="228"/>
      <c r="D100" s="229"/>
      <c r="E100" s="39">
        <f>SUM(E7:E34,E36:E52,E54:E59,E98,E61)</f>
        <v>29</v>
      </c>
      <c r="F100" s="57">
        <f t="shared" ref="F100:G100" si="17">SUM(F7:F99)</f>
        <v>132.5</v>
      </c>
      <c r="G100" s="57">
        <f t="shared" si="17"/>
        <v>317.5</v>
      </c>
      <c r="H100" s="39">
        <f>SUM(H8:H99)</f>
        <v>31</v>
      </c>
      <c r="I100" s="57">
        <f t="shared" ref="I100:J100" si="18">SUM(I7:I99)</f>
        <v>257.5</v>
      </c>
      <c r="J100" s="57">
        <f t="shared" si="18"/>
        <v>517.5</v>
      </c>
      <c r="K100" s="39">
        <f>SUM(K9:K99)</f>
        <v>31</v>
      </c>
      <c r="L100" s="57">
        <f t="shared" ref="L100:M100" si="19">SUM(L7:L99)</f>
        <v>247</v>
      </c>
      <c r="M100" s="57">
        <f t="shared" si="19"/>
        <v>528</v>
      </c>
      <c r="N100" s="39">
        <f>SUM(N10:N99)</f>
        <v>29</v>
      </c>
      <c r="O100" s="57">
        <f t="shared" ref="O100:P100" si="20">SUM(O7:O99)</f>
        <v>202</v>
      </c>
      <c r="P100" s="57">
        <f t="shared" si="20"/>
        <v>523</v>
      </c>
      <c r="Q100" s="39">
        <f>SUM(Q11:Q99)</f>
        <v>31</v>
      </c>
      <c r="R100" s="57">
        <f t="shared" ref="R100:S100" si="21">SUM(R7:R99)</f>
        <v>157</v>
      </c>
      <c r="S100" s="57">
        <f t="shared" si="21"/>
        <v>493</v>
      </c>
      <c r="T100" s="39">
        <f>SUM(T12:T99)</f>
        <v>29</v>
      </c>
      <c r="U100" s="57">
        <f t="shared" ref="U100:V100" si="22">SUM(U7:U99)</f>
        <v>127</v>
      </c>
      <c r="V100" s="57">
        <f t="shared" si="22"/>
        <v>498</v>
      </c>
      <c r="W100" s="39">
        <f>SUM(W13:W99)</f>
        <v>31</v>
      </c>
      <c r="X100" s="57">
        <f t="shared" ref="X100:AB100" si="23">SUM(X7:X99)</f>
        <v>120</v>
      </c>
      <c r="Y100" s="57">
        <f t="shared" si="23"/>
        <v>530</v>
      </c>
      <c r="Z100" s="39">
        <f t="shared" si="23"/>
        <v>29</v>
      </c>
      <c r="AA100" s="57">
        <f t="shared" si="23"/>
        <v>45</v>
      </c>
      <c r="AB100" s="57">
        <f t="shared" si="23"/>
        <v>380</v>
      </c>
      <c r="AC100" s="254">
        <f>SUM(AC99,AC98,AC61,AC54:AD59,AC36:AD52,AC7:AD34)</f>
        <v>6000</v>
      </c>
      <c r="AD100" s="229"/>
      <c r="AE100" s="39">
        <f>SUM(AE7:AE61,AE98,AE99)</f>
        <v>240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5.75" customHeight="1">
      <c r="A101" s="58"/>
      <c r="B101" s="59"/>
      <c r="C101" s="60"/>
      <c r="D101" s="61"/>
      <c r="H101" s="62"/>
      <c r="M101" s="63"/>
      <c r="N101" s="64"/>
      <c r="O101" s="63"/>
      <c r="Z101" s="64"/>
      <c r="AE101" s="63"/>
      <c r="AF101" s="63"/>
    </row>
    <row r="102" spans="1:51" ht="15.75" customHeight="1">
      <c r="A102" s="58"/>
      <c r="B102" s="59"/>
      <c r="C102" s="60"/>
      <c r="D102" s="61"/>
      <c r="M102" s="63"/>
      <c r="N102" s="63"/>
      <c r="O102" s="63"/>
      <c r="AE102" s="63"/>
      <c r="AF102" s="63"/>
    </row>
    <row r="103" spans="1:51" ht="15.75" customHeight="1">
      <c r="A103" s="58"/>
      <c r="B103" s="59"/>
      <c r="C103" s="60"/>
      <c r="D103" s="61"/>
      <c r="AE103" s="63"/>
      <c r="AF103" s="63"/>
    </row>
    <row r="104" spans="1:51" ht="15.75" customHeight="1">
      <c r="A104" s="58"/>
      <c r="B104" s="59"/>
      <c r="C104" s="60"/>
      <c r="D104" s="61"/>
      <c r="AE104" s="63"/>
      <c r="AF104" s="63"/>
    </row>
    <row r="105" spans="1:51" ht="15.75" customHeight="1">
      <c r="A105" s="58"/>
      <c r="B105" s="59"/>
      <c r="C105" s="60"/>
      <c r="D105" s="61"/>
      <c r="AE105" s="63"/>
      <c r="AF105" s="63"/>
    </row>
    <row r="106" spans="1:51" ht="15.75" customHeight="1">
      <c r="A106" s="58"/>
      <c r="B106" s="59"/>
      <c r="C106" s="60"/>
      <c r="D106" s="61"/>
      <c r="AE106" s="63"/>
      <c r="AF106" s="63"/>
    </row>
    <row r="107" spans="1:51" ht="15.75" customHeight="1">
      <c r="A107" s="58"/>
      <c r="B107" s="59"/>
      <c r="C107" s="60"/>
      <c r="D107" s="61"/>
      <c r="AE107" s="63"/>
      <c r="AF107" s="63"/>
    </row>
    <row r="108" spans="1:51" ht="15.75" customHeight="1">
      <c r="A108" s="58"/>
      <c r="B108" s="59"/>
      <c r="C108" s="60"/>
      <c r="D108" s="61"/>
      <c r="AE108" s="63"/>
      <c r="AF108" s="63"/>
    </row>
    <row r="109" spans="1:51" ht="15.75" customHeight="1">
      <c r="A109" s="58"/>
      <c r="B109" s="59"/>
      <c r="C109" s="60"/>
      <c r="D109" s="61"/>
      <c r="AE109" s="63"/>
      <c r="AF109" s="63"/>
    </row>
    <row r="110" spans="1:51" ht="15.75" customHeight="1">
      <c r="A110" s="58"/>
      <c r="B110" s="59"/>
      <c r="C110" s="60"/>
      <c r="D110" s="61"/>
      <c r="AE110" s="63"/>
      <c r="AF110" s="63"/>
    </row>
    <row r="111" spans="1:51" ht="15.75" customHeight="1">
      <c r="A111" s="58"/>
      <c r="B111" s="59"/>
      <c r="C111" s="60"/>
      <c r="D111" s="61"/>
      <c r="AE111" s="63"/>
      <c r="AF111" s="63"/>
    </row>
    <row r="112" spans="1:51" ht="15.75" customHeight="1">
      <c r="A112" s="58"/>
      <c r="B112" s="59"/>
      <c r="C112" s="60"/>
      <c r="D112" s="61"/>
      <c r="AE112" s="63"/>
      <c r="AF112" s="63"/>
    </row>
    <row r="113" spans="1:32" ht="15.75" customHeight="1">
      <c r="A113" s="58"/>
      <c r="B113" s="59"/>
      <c r="C113" s="60"/>
      <c r="D113" s="61"/>
      <c r="AE113" s="63"/>
      <c r="AF113" s="63"/>
    </row>
    <row r="114" spans="1:32" ht="15.75" customHeight="1">
      <c r="A114" s="58"/>
      <c r="B114" s="59"/>
      <c r="C114" s="60"/>
      <c r="D114" s="61"/>
      <c r="AE114" s="63"/>
      <c r="AF114" s="63"/>
    </row>
    <row r="115" spans="1:32" ht="15.75" customHeight="1">
      <c r="A115" s="58"/>
      <c r="B115" s="59"/>
      <c r="C115" s="60"/>
      <c r="D115" s="61"/>
      <c r="AE115" s="63"/>
      <c r="AF115" s="63"/>
    </row>
    <row r="116" spans="1:32" ht="15.75" customHeight="1">
      <c r="A116" s="58"/>
      <c r="B116" s="59"/>
      <c r="C116" s="60"/>
      <c r="D116" s="61"/>
      <c r="AE116" s="63"/>
      <c r="AF116" s="63"/>
    </row>
    <row r="117" spans="1:32" ht="15.75" customHeight="1">
      <c r="A117" s="58"/>
      <c r="B117" s="59"/>
      <c r="C117" s="60"/>
      <c r="D117" s="61"/>
      <c r="AE117" s="63"/>
      <c r="AF117" s="63"/>
    </row>
    <row r="118" spans="1:32" ht="15.75" customHeight="1">
      <c r="A118" s="58"/>
      <c r="B118" s="59"/>
      <c r="C118" s="60"/>
      <c r="D118" s="61"/>
      <c r="AE118" s="63"/>
      <c r="AF118" s="63"/>
    </row>
    <row r="119" spans="1:32" ht="15.75" customHeight="1">
      <c r="A119" s="58"/>
      <c r="B119" s="59"/>
      <c r="C119" s="60"/>
      <c r="D119" s="61"/>
      <c r="AE119" s="63"/>
      <c r="AF119" s="63"/>
    </row>
    <row r="120" spans="1:32" ht="15.75" customHeight="1">
      <c r="A120" s="58"/>
      <c r="B120" s="59"/>
      <c r="C120" s="60"/>
      <c r="D120" s="61"/>
      <c r="AE120" s="63"/>
      <c r="AF120" s="63"/>
    </row>
    <row r="121" spans="1:32" ht="15.75" customHeight="1">
      <c r="A121" s="58"/>
      <c r="B121" s="59"/>
      <c r="C121" s="60"/>
      <c r="D121" s="61"/>
      <c r="AE121" s="63"/>
      <c r="AF121" s="63"/>
    </row>
    <row r="122" spans="1:32" ht="15.75" customHeight="1">
      <c r="A122" s="58"/>
      <c r="B122" s="59"/>
      <c r="C122" s="60"/>
      <c r="D122" s="61"/>
      <c r="AE122" s="63"/>
      <c r="AF122" s="63"/>
    </row>
    <row r="123" spans="1:32" ht="15.75" customHeight="1">
      <c r="A123" s="58"/>
      <c r="B123" s="59"/>
      <c r="C123" s="60"/>
      <c r="D123" s="61"/>
      <c r="AE123" s="63"/>
      <c r="AF123" s="63"/>
    </row>
    <row r="124" spans="1:32" ht="15.75" customHeight="1">
      <c r="A124" s="58"/>
      <c r="B124" s="59"/>
      <c r="C124" s="60"/>
      <c r="D124" s="61"/>
      <c r="AE124" s="63"/>
      <c r="AF124" s="63"/>
    </row>
    <row r="125" spans="1:32" ht="15.75" customHeight="1">
      <c r="A125" s="58"/>
      <c r="B125" s="59"/>
      <c r="C125" s="60"/>
      <c r="D125" s="61"/>
      <c r="AE125" s="63"/>
      <c r="AF125" s="63"/>
    </row>
    <row r="126" spans="1:32" ht="15.75" customHeight="1">
      <c r="A126" s="58"/>
      <c r="B126" s="59"/>
      <c r="C126" s="60"/>
      <c r="D126" s="61"/>
      <c r="AE126" s="63"/>
      <c r="AF126" s="63"/>
    </row>
    <row r="127" spans="1:32" ht="15.75" customHeight="1">
      <c r="A127" s="58"/>
      <c r="B127" s="59"/>
      <c r="C127" s="60"/>
      <c r="D127" s="61"/>
      <c r="AE127" s="63"/>
      <c r="AF127" s="63"/>
    </row>
    <row r="128" spans="1:32" ht="15.75" customHeight="1">
      <c r="A128" s="58"/>
      <c r="B128" s="59"/>
      <c r="C128" s="60"/>
      <c r="D128" s="61"/>
      <c r="AE128" s="63"/>
      <c r="AF128" s="63"/>
    </row>
    <row r="129" spans="1:32" ht="15.75" customHeight="1">
      <c r="A129" s="58"/>
      <c r="B129" s="59"/>
      <c r="C129" s="60"/>
      <c r="D129" s="61"/>
      <c r="AE129" s="63"/>
      <c r="AF129" s="63"/>
    </row>
    <row r="130" spans="1:32" ht="15.75" customHeight="1">
      <c r="A130" s="58"/>
      <c r="B130" s="59"/>
      <c r="C130" s="60"/>
      <c r="D130" s="61"/>
      <c r="AE130" s="63"/>
      <c r="AF130" s="63"/>
    </row>
    <row r="131" spans="1:32" ht="15.75" customHeight="1">
      <c r="A131" s="58"/>
      <c r="B131" s="59"/>
      <c r="C131" s="60"/>
      <c r="D131" s="61"/>
      <c r="AE131" s="63"/>
      <c r="AF131" s="63"/>
    </row>
    <row r="132" spans="1:32" ht="15.75" customHeight="1">
      <c r="A132" s="58"/>
      <c r="B132" s="59"/>
      <c r="C132" s="60"/>
      <c r="D132" s="61"/>
      <c r="AE132" s="63"/>
      <c r="AF132" s="63"/>
    </row>
    <row r="133" spans="1:32" ht="15.75" customHeight="1">
      <c r="A133" s="58"/>
      <c r="B133" s="59"/>
      <c r="C133" s="60"/>
      <c r="D133" s="61"/>
      <c r="AE133" s="63"/>
      <c r="AF133" s="63"/>
    </row>
    <row r="134" spans="1:32" ht="15.75" customHeight="1">
      <c r="A134" s="58"/>
      <c r="B134" s="59"/>
      <c r="C134" s="60"/>
      <c r="D134" s="61"/>
      <c r="AE134" s="63"/>
      <c r="AF134" s="63"/>
    </row>
    <row r="135" spans="1:32" ht="15.75" customHeight="1">
      <c r="A135" s="58"/>
      <c r="B135" s="59"/>
      <c r="C135" s="60"/>
      <c r="D135" s="61"/>
      <c r="AE135" s="63"/>
      <c r="AF135" s="63"/>
    </row>
    <row r="136" spans="1:32" ht="15.75" customHeight="1">
      <c r="A136" s="58"/>
      <c r="B136" s="59"/>
      <c r="C136" s="60"/>
      <c r="D136" s="61"/>
      <c r="AE136" s="63"/>
      <c r="AF136" s="63"/>
    </row>
    <row r="137" spans="1:32" ht="15.75" customHeight="1">
      <c r="A137" s="58"/>
      <c r="B137" s="59"/>
      <c r="C137" s="60"/>
      <c r="D137" s="61"/>
      <c r="AE137" s="63"/>
      <c r="AF137" s="63"/>
    </row>
    <row r="138" spans="1:32" ht="15.75" customHeight="1">
      <c r="A138" s="58"/>
      <c r="B138" s="59"/>
      <c r="C138" s="60"/>
      <c r="D138" s="61"/>
      <c r="AE138" s="63"/>
      <c r="AF138" s="63"/>
    </row>
    <row r="139" spans="1:32" ht="15.75" customHeight="1">
      <c r="A139" s="58"/>
      <c r="B139" s="59"/>
      <c r="C139" s="60"/>
      <c r="D139" s="61"/>
      <c r="AE139" s="63"/>
      <c r="AF139" s="63"/>
    </row>
    <row r="140" spans="1:32" ht="15.75" customHeight="1">
      <c r="A140" s="58"/>
      <c r="B140" s="59"/>
      <c r="C140" s="60"/>
      <c r="D140" s="61"/>
      <c r="AE140" s="63"/>
      <c r="AF140" s="63"/>
    </row>
    <row r="141" spans="1:32" ht="15.75" customHeight="1">
      <c r="A141" s="58"/>
      <c r="B141" s="59"/>
      <c r="C141" s="60"/>
      <c r="D141" s="61"/>
      <c r="AE141" s="63"/>
      <c r="AF141" s="63"/>
    </row>
    <row r="142" spans="1:32" ht="15.75" customHeight="1">
      <c r="A142" s="58"/>
      <c r="B142" s="59"/>
      <c r="C142" s="60"/>
      <c r="D142" s="61"/>
      <c r="AE142" s="63"/>
      <c r="AF142" s="63"/>
    </row>
    <row r="143" spans="1:32" ht="15.75" customHeight="1">
      <c r="A143" s="58"/>
      <c r="B143" s="59"/>
      <c r="C143" s="60"/>
      <c r="D143" s="61"/>
      <c r="AE143" s="63"/>
      <c r="AF143" s="63"/>
    </row>
    <row r="144" spans="1:32" ht="15.75" customHeight="1">
      <c r="A144" s="58"/>
      <c r="B144" s="59"/>
      <c r="C144" s="60"/>
      <c r="D144" s="61"/>
      <c r="AE144" s="63"/>
      <c r="AF144" s="63"/>
    </row>
    <row r="145" spans="1:32" ht="15.75" customHeight="1">
      <c r="A145" s="58"/>
      <c r="B145" s="59"/>
      <c r="C145" s="60"/>
      <c r="D145" s="61"/>
      <c r="AE145" s="63"/>
      <c r="AF145" s="63"/>
    </row>
    <row r="146" spans="1:32" ht="15.75" customHeight="1">
      <c r="A146" s="58"/>
      <c r="B146" s="59"/>
      <c r="C146" s="60"/>
      <c r="D146" s="61"/>
      <c r="AE146" s="63"/>
      <c r="AF146" s="63"/>
    </row>
    <row r="147" spans="1:32" ht="15.75" customHeight="1">
      <c r="A147" s="58"/>
      <c r="B147" s="59"/>
      <c r="C147" s="60"/>
      <c r="D147" s="61"/>
      <c r="AE147" s="63"/>
      <c r="AF147" s="63"/>
    </row>
    <row r="148" spans="1:32" ht="15.75" customHeight="1">
      <c r="A148" s="58"/>
      <c r="B148" s="59"/>
      <c r="C148" s="60"/>
      <c r="D148" s="61"/>
      <c r="AE148" s="63"/>
      <c r="AF148" s="63"/>
    </row>
    <row r="149" spans="1:32" ht="15.75" customHeight="1">
      <c r="A149" s="58"/>
      <c r="B149" s="59"/>
      <c r="C149" s="60"/>
      <c r="D149" s="61"/>
      <c r="AE149" s="63"/>
      <c r="AF149" s="63"/>
    </row>
    <row r="150" spans="1:32" ht="15.75" customHeight="1">
      <c r="A150" s="58"/>
      <c r="B150" s="59"/>
      <c r="C150" s="60"/>
      <c r="D150" s="61"/>
      <c r="AE150" s="63"/>
      <c r="AF150" s="63"/>
    </row>
    <row r="151" spans="1:32" ht="15.75" customHeight="1">
      <c r="A151" s="58"/>
      <c r="B151" s="59"/>
      <c r="C151" s="60"/>
      <c r="D151" s="61"/>
      <c r="AE151" s="63"/>
      <c r="AF151" s="63"/>
    </row>
    <row r="152" spans="1:32" ht="15.75" customHeight="1">
      <c r="A152" s="58"/>
      <c r="B152" s="59"/>
      <c r="C152" s="60"/>
      <c r="D152" s="61"/>
      <c r="AE152" s="63"/>
      <c r="AF152" s="63"/>
    </row>
    <row r="153" spans="1:32" ht="15.75" customHeight="1">
      <c r="A153" s="58"/>
      <c r="B153" s="59"/>
      <c r="C153" s="60"/>
      <c r="D153" s="61"/>
      <c r="AE153" s="63"/>
      <c r="AF153" s="63"/>
    </row>
    <row r="154" spans="1:32" ht="15.75" customHeight="1">
      <c r="A154" s="58"/>
      <c r="B154" s="59"/>
      <c r="C154" s="60"/>
      <c r="D154" s="61"/>
      <c r="AE154" s="63"/>
      <c r="AF154" s="63"/>
    </row>
    <row r="155" spans="1:32" ht="15.75" customHeight="1">
      <c r="A155" s="58"/>
      <c r="B155" s="59"/>
      <c r="C155" s="60"/>
      <c r="D155" s="61"/>
      <c r="AE155" s="63"/>
      <c r="AF155" s="63"/>
    </row>
    <row r="156" spans="1:32" ht="15.75" customHeight="1">
      <c r="A156" s="58"/>
      <c r="B156" s="59"/>
      <c r="C156" s="60"/>
      <c r="D156" s="61"/>
      <c r="AE156" s="63"/>
      <c r="AF156" s="63"/>
    </row>
    <row r="157" spans="1:32" ht="15.75" customHeight="1">
      <c r="A157" s="58"/>
      <c r="B157" s="59"/>
      <c r="C157" s="60"/>
      <c r="D157" s="61"/>
      <c r="AE157" s="63"/>
      <c r="AF157" s="63"/>
    </row>
    <row r="158" spans="1:32" ht="15.75" customHeight="1">
      <c r="A158" s="58"/>
      <c r="B158" s="59"/>
      <c r="C158" s="60"/>
      <c r="D158" s="61"/>
      <c r="AE158" s="63"/>
      <c r="AF158" s="63"/>
    </row>
    <row r="159" spans="1:32" ht="15.75" customHeight="1">
      <c r="A159" s="58"/>
      <c r="B159" s="59"/>
      <c r="C159" s="60"/>
      <c r="D159" s="61"/>
      <c r="AE159" s="63"/>
      <c r="AF159" s="63"/>
    </row>
    <row r="160" spans="1:32" ht="15.75" customHeight="1">
      <c r="A160" s="58"/>
      <c r="B160" s="59"/>
      <c r="C160" s="60"/>
      <c r="D160" s="61"/>
      <c r="AE160" s="63"/>
      <c r="AF160" s="63"/>
    </row>
    <row r="161" spans="1:32" ht="15.75" customHeight="1">
      <c r="A161" s="58"/>
      <c r="B161" s="59"/>
      <c r="C161" s="60"/>
      <c r="D161" s="61"/>
      <c r="AE161" s="63"/>
      <c r="AF161" s="63"/>
    </row>
    <row r="162" spans="1:32" ht="15.75" customHeight="1">
      <c r="A162" s="58"/>
      <c r="B162" s="59"/>
      <c r="C162" s="60"/>
      <c r="D162" s="61"/>
      <c r="AE162" s="63"/>
      <c r="AF162" s="63"/>
    </row>
    <row r="163" spans="1:32" ht="15.75" customHeight="1">
      <c r="A163" s="58"/>
      <c r="B163" s="59"/>
      <c r="C163" s="60"/>
      <c r="D163" s="61"/>
      <c r="AE163" s="63"/>
      <c r="AF163" s="63"/>
    </row>
    <row r="164" spans="1:32" ht="15.75" customHeight="1">
      <c r="A164" s="58"/>
      <c r="B164" s="59"/>
      <c r="C164" s="60"/>
      <c r="D164" s="61"/>
      <c r="AE164" s="63"/>
      <c r="AF164" s="63"/>
    </row>
    <row r="165" spans="1:32" ht="15.75" customHeight="1">
      <c r="A165" s="58"/>
      <c r="B165" s="59"/>
      <c r="C165" s="60"/>
      <c r="D165" s="61"/>
      <c r="AE165" s="63"/>
      <c r="AF165" s="63"/>
    </row>
    <row r="166" spans="1:32" ht="15.75" customHeight="1">
      <c r="A166" s="58"/>
      <c r="B166" s="59"/>
      <c r="C166" s="60"/>
      <c r="D166" s="61"/>
      <c r="AE166" s="63"/>
      <c r="AF166" s="63"/>
    </row>
    <row r="167" spans="1:32" ht="15.75" customHeight="1">
      <c r="A167" s="58"/>
      <c r="B167" s="59"/>
      <c r="C167" s="60"/>
      <c r="D167" s="61"/>
      <c r="AE167" s="63"/>
      <c r="AF167" s="63"/>
    </row>
    <row r="168" spans="1:32" ht="15.75" customHeight="1">
      <c r="A168" s="58"/>
      <c r="B168" s="59"/>
      <c r="C168" s="60"/>
      <c r="D168" s="61"/>
      <c r="AE168" s="63"/>
      <c r="AF168" s="63"/>
    </row>
    <row r="169" spans="1:32" ht="15.75" customHeight="1">
      <c r="A169" s="58"/>
      <c r="B169" s="59"/>
      <c r="C169" s="60"/>
      <c r="D169" s="61"/>
      <c r="AE169" s="63"/>
      <c r="AF169" s="63"/>
    </row>
    <row r="170" spans="1:32" ht="15.75" customHeight="1">
      <c r="A170" s="58"/>
      <c r="B170" s="59"/>
      <c r="C170" s="60"/>
      <c r="D170" s="61"/>
      <c r="AE170" s="63"/>
      <c r="AF170" s="63"/>
    </row>
    <row r="171" spans="1:32" ht="15.75" customHeight="1">
      <c r="A171" s="58"/>
      <c r="B171" s="59"/>
      <c r="C171" s="60"/>
      <c r="D171" s="61"/>
      <c r="AE171" s="63"/>
      <c r="AF171" s="63"/>
    </row>
    <row r="172" spans="1:32" ht="15.75" customHeight="1">
      <c r="A172" s="58"/>
      <c r="B172" s="59"/>
      <c r="C172" s="60"/>
      <c r="D172" s="61"/>
      <c r="AE172" s="63"/>
      <c r="AF172" s="63"/>
    </row>
    <row r="173" spans="1:32" ht="15.75" customHeight="1">
      <c r="A173" s="58"/>
      <c r="B173" s="59"/>
      <c r="C173" s="60"/>
      <c r="D173" s="61"/>
      <c r="AE173" s="63"/>
      <c r="AF173" s="63"/>
    </row>
    <row r="174" spans="1:32" ht="15.75" customHeight="1">
      <c r="A174" s="58"/>
      <c r="B174" s="59"/>
      <c r="C174" s="60"/>
      <c r="D174" s="61"/>
      <c r="AE174" s="63"/>
      <c r="AF174" s="63"/>
    </row>
    <row r="175" spans="1:32" ht="15.75" customHeight="1">
      <c r="A175" s="58"/>
      <c r="B175" s="59"/>
      <c r="C175" s="60"/>
      <c r="D175" s="61"/>
      <c r="AE175" s="63"/>
      <c r="AF175" s="63"/>
    </row>
    <row r="176" spans="1:32" ht="15.75" customHeight="1">
      <c r="A176" s="58"/>
      <c r="B176" s="59"/>
      <c r="C176" s="60"/>
      <c r="D176" s="61"/>
      <c r="AE176" s="63"/>
      <c r="AF176" s="63"/>
    </row>
    <row r="177" spans="1:32" ht="15.75" customHeight="1">
      <c r="A177" s="58"/>
      <c r="B177" s="59"/>
      <c r="C177" s="60"/>
      <c r="D177" s="61"/>
      <c r="AE177" s="63"/>
      <c r="AF177" s="63"/>
    </row>
    <row r="178" spans="1:32" ht="15.75" customHeight="1">
      <c r="A178" s="58"/>
      <c r="B178" s="59"/>
      <c r="C178" s="60"/>
      <c r="D178" s="61"/>
      <c r="AE178" s="63"/>
      <c r="AF178" s="63"/>
    </row>
    <row r="179" spans="1:32" ht="15.75" customHeight="1">
      <c r="A179" s="58"/>
      <c r="B179" s="59"/>
      <c r="C179" s="60"/>
      <c r="D179" s="61"/>
      <c r="AE179" s="63"/>
      <c r="AF179" s="63"/>
    </row>
    <row r="180" spans="1:32" ht="15.75" customHeight="1">
      <c r="A180" s="58"/>
      <c r="B180" s="59"/>
      <c r="C180" s="60"/>
      <c r="D180" s="61"/>
      <c r="AE180" s="63"/>
      <c r="AF180" s="63"/>
    </row>
    <row r="181" spans="1:32" ht="15.75" customHeight="1">
      <c r="A181" s="58"/>
      <c r="B181" s="59"/>
      <c r="C181" s="60"/>
      <c r="D181" s="61"/>
      <c r="AE181" s="63"/>
      <c r="AF181" s="63"/>
    </row>
    <row r="182" spans="1:32" ht="15.75" customHeight="1">
      <c r="A182" s="58"/>
      <c r="B182" s="59"/>
      <c r="C182" s="60"/>
      <c r="D182" s="61"/>
      <c r="AE182" s="63"/>
      <c r="AF182" s="63"/>
    </row>
    <row r="183" spans="1:32" ht="15.75" customHeight="1">
      <c r="A183" s="58"/>
      <c r="B183" s="59"/>
      <c r="C183" s="60"/>
      <c r="D183" s="61"/>
      <c r="AE183" s="63"/>
      <c r="AF183" s="63"/>
    </row>
    <row r="184" spans="1:32" ht="15.75" customHeight="1">
      <c r="A184" s="58"/>
      <c r="B184" s="59"/>
      <c r="C184" s="60"/>
      <c r="D184" s="61"/>
      <c r="AE184" s="63"/>
      <c r="AF184" s="63"/>
    </row>
    <row r="185" spans="1:32" ht="15.75" customHeight="1">
      <c r="A185" s="58"/>
      <c r="B185" s="59"/>
      <c r="C185" s="60"/>
      <c r="D185" s="61"/>
      <c r="AE185" s="63"/>
      <c r="AF185" s="63"/>
    </row>
    <row r="186" spans="1:32" ht="15.75" customHeight="1">
      <c r="A186" s="58"/>
      <c r="B186" s="59"/>
      <c r="C186" s="60"/>
      <c r="D186" s="61"/>
      <c r="AE186" s="63"/>
      <c r="AF186" s="63"/>
    </row>
    <row r="187" spans="1:32" ht="15.75" customHeight="1">
      <c r="A187" s="58"/>
      <c r="B187" s="59"/>
      <c r="C187" s="60"/>
      <c r="D187" s="61"/>
      <c r="AE187" s="63"/>
      <c r="AF187" s="63"/>
    </row>
    <row r="188" spans="1:32" ht="15.75" customHeight="1">
      <c r="A188" s="58"/>
      <c r="B188" s="59"/>
      <c r="C188" s="60"/>
      <c r="D188" s="61"/>
      <c r="AE188" s="63"/>
      <c r="AF188" s="63"/>
    </row>
    <row r="189" spans="1:32" ht="15.75" customHeight="1">
      <c r="A189" s="58"/>
      <c r="B189" s="59"/>
      <c r="C189" s="60"/>
      <c r="D189" s="61"/>
      <c r="AE189" s="63"/>
      <c r="AF189" s="63"/>
    </row>
    <row r="190" spans="1:32" ht="15.75" customHeight="1">
      <c r="A190" s="58"/>
      <c r="B190" s="59"/>
      <c r="C190" s="60"/>
      <c r="D190" s="61"/>
      <c r="AE190" s="63"/>
      <c r="AF190" s="63"/>
    </row>
    <row r="191" spans="1:32" ht="15.75" customHeight="1">
      <c r="A191" s="58"/>
      <c r="B191" s="59"/>
      <c r="C191" s="60"/>
      <c r="D191" s="61"/>
      <c r="AE191" s="63"/>
      <c r="AF191" s="63"/>
    </row>
    <row r="192" spans="1:32" ht="15.75" customHeight="1">
      <c r="A192" s="58"/>
      <c r="B192" s="59"/>
      <c r="C192" s="60"/>
      <c r="D192" s="61"/>
      <c r="AE192" s="63"/>
      <c r="AF192" s="63"/>
    </row>
    <row r="193" spans="1:32" ht="15.75" customHeight="1">
      <c r="A193" s="58"/>
      <c r="B193" s="59"/>
      <c r="C193" s="60"/>
      <c r="D193" s="61"/>
      <c r="AE193" s="63"/>
      <c r="AF193" s="63"/>
    </row>
    <row r="194" spans="1:32" ht="15.75" customHeight="1">
      <c r="A194" s="58"/>
      <c r="B194" s="59"/>
      <c r="C194" s="60"/>
      <c r="D194" s="61"/>
      <c r="AE194" s="63"/>
      <c r="AF194" s="63"/>
    </row>
    <row r="195" spans="1:32" ht="15.75" customHeight="1">
      <c r="A195" s="58"/>
      <c r="B195" s="59"/>
      <c r="C195" s="60"/>
      <c r="D195" s="61"/>
      <c r="AE195" s="63"/>
      <c r="AF195" s="63"/>
    </row>
    <row r="196" spans="1:32" ht="15.75" customHeight="1">
      <c r="A196" s="58"/>
      <c r="B196" s="59"/>
      <c r="C196" s="60"/>
      <c r="D196" s="61"/>
      <c r="AE196" s="63"/>
      <c r="AF196" s="63"/>
    </row>
    <row r="197" spans="1:32" ht="15.75" customHeight="1">
      <c r="A197" s="58"/>
      <c r="B197" s="59"/>
      <c r="C197" s="60"/>
      <c r="D197" s="61"/>
      <c r="AE197" s="63"/>
      <c r="AF197" s="63"/>
    </row>
    <row r="198" spans="1:32" ht="15.75" customHeight="1">
      <c r="A198" s="58"/>
      <c r="B198" s="59"/>
      <c r="C198" s="60"/>
      <c r="D198" s="61"/>
      <c r="AE198" s="63"/>
      <c r="AF198" s="63"/>
    </row>
    <row r="199" spans="1:32" ht="15.75" customHeight="1">
      <c r="A199" s="58"/>
      <c r="B199" s="59"/>
      <c r="C199" s="60"/>
      <c r="D199" s="61"/>
      <c r="AE199" s="63"/>
      <c r="AF199" s="63"/>
    </row>
    <row r="200" spans="1:32" ht="15.75" customHeight="1">
      <c r="A200" s="58"/>
      <c r="B200" s="59"/>
      <c r="C200" s="60"/>
      <c r="D200" s="61"/>
      <c r="AE200" s="63"/>
      <c r="AF200" s="63"/>
    </row>
    <row r="201" spans="1:32" ht="15.75" customHeight="1">
      <c r="A201" s="58"/>
      <c r="B201" s="59"/>
      <c r="C201" s="60"/>
      <c r="D201" s="61"/>
      <c r="AE201" s="63"/>
      <c r="AF201" s="63"/>
    </row>
    <row r="202" spans="1:32" ht="15.75" customHeight="1">
      <c r="A202" s="58"/>
      <c r="B202" s="59"/>
      <c r="C202" s="60"/>
      <c r="D202" s="61"/>
      <c r="AE202" s="63"/>
      <c r="AF202" s="63"/>
    </row>
    <row r="203" spans="1:32" ht="15.75" customHeight="1">
      <c r="A203" s="58"/>
      <c r="B203" s="59"/>
      <c r="C203" s="60"/>
      <c r="D203" s="61"/>
      <c r="AE203" s="63"/>
      <c r="AF203" s="63"/>
    </row>
    <row r="204" spans="1:32" ht="15.75" customHeight="1">
      <c r="A204" s="58"/>
      <c r="B204" s="59"/>
      <c r="C204" s="60"/>
      <c r="D204" s="61"/>
      <c r="AE204" s="63"/>
      <c r="AF204" s="63"/>
    </row>
    <row r="205" spans="1:32" ht="15.75" customHeight="1">
      <c r="A205" s="58"/>
      <c r="B205" s="59"/>
      <c r="C205" s="60"/>
      <c r="D205" s="61"/>
      <c r="AE205" s="63"/>
      <c r="AF205" s="63"/>
    </row>
    <row r="206" spans="1:32" ht="15.75" customHeight="1">
      <c r="A206" s="58"/>
      <c r="B206" s="59"/>
      <c r="C206" s="60"/>
      <c r="D206" s="61"/>
      <c r="AE206" s="63"/>
      <c r="AF206" s="63"/>
    </row>
    <row r="207" spans="1:32" ht="15.75" customHeight="1">
      <c r="A207" s="58"/>
      <c r="B207" s="59"/>
      <c r="C207" s="60"/>
      <c r="D207" s="61"/>
      <c r="AE207" s="63"/>
      <c r="AF207" s="63"/>
    </row>
    <row r="208" spans="1:32" ht="15.75" customHeight="1">
      <c r="A208" s="58"/>
      <c r="B208" s="59"/>
      <c r="C208" s="60"/>
      <c r="D208" s="61"/>
      <c r="AE208" s="63"/>
      <c r="AF208" s="63"/>
    </row>
    <row r="209" spans="1:32" ht="15.75" customHeight="1">
      <c r="A209" s="58"/>
      <c r="B209" s="59"/>
      <c r="C209" s="60"/>
      <c r="D209" s="61"/>
      <c r="AE209" s="63"/>
      <c r="AF209" s="63"/>
    </row>
    <row r="210" spans="1:32" ht="15.75" customHeight="1">
      <c r="A210" s="58"/>
      <c r="B210" s="59"/>
      <c r="C210" s="60"/>
      <c r="D210" s="61"/>
      <c r="AE210" s="63"/>
      <c r="AF210" s="63"/>
    </row>
    <row r="211" spans="1:32" ht="15.75" customHeight="1">
      <c r="A211" s="58"/>
      <c r="B211" s="59"/>
      <c r="C211" s="60"/>
      <c r="D211" s="61"/>
      <c r="AE211" s="63"/>
      <c r="AF211" s="63"/>
    </row>
    <row r="212" spans="1:32" ht="15.75" customHeight="1">
      <c r="A212" s="58"/>
      <c r="B212" s="59"/>
      <c r="C212" s="60"/>
      <c r="D212" s="61"/>
      <c r="AE212" s="63"/>
      <c r="AF212" s="63"/>
    </row>
    <row r="213" spans="1:32" ht="15.75" customHeight="1">
      <c r="A213" s="58"/>
      <c r="B213" s="59"/>
      <c r="C213" s="60"/>
      <c r="D213" s="61"/>
      <c r="AE213" s="63"/>
      <c r="AF213" s="63"/>
    </row>
    <row r="214" spans="1:32" ht="15.75" customHeight="1">
      <c r="A214" s="58"/>
      <c r="B214" s="59"/>
      <c r="C214" s="60"/>
      <c r="D214" s="61"/>
      <c r="AE214" s="63"/>
      <c r="AF214" s="63"/>
    </row>
    <row r="215" spans="1:32" ht="15.75" customHeight="1">
      <c r="A215" s="58"/>
      <c r="B215" s="59"/>
      <c r="C215" s="60"/>
      <c r="D215" s="61"/>
      <c r="AE215" s="63"/>
      <c r="AF215" s="63"/>
    </row>
    <row r="216" spans="1:32" ht="15.75" customHeight="1">
      <c r="A216" s="58"/>
      <c r="B216" s="59"/>
      <c r="C216" s="60"/>
      <c r="D216" s="61"/>
      <c r="AE216" s="63"/>
      <c r="AF216" s="63"/>
    </row>
    <row r="217" spans="1:32" ht="15.75" customHeight="1">
      <c r="A217" s="58"/>
      <c r="B217" s="59"/>
      <c r="C217" s="60"/>
      <c r="D217" s="61"/>
      <c r="AE217" s="63"/>
      <c r="AF217" s="63"/>
    </row>
    <row r="218" spans="1:32" ht="15.75" customHeight="1">
      <c r="A218" s="58"/>
      <c r="B218" s="59"/>
      <c r="C218" s="60"/>
      <c r="D218" s="61"/>
      <c r="AE218" s="63"/>
      <c r="AF218" s="63"/>
    </row>
    <row r="219" spans="1:32" ht="15.75" customHeight="1">
      <c r="A219" s="58"/>
      <c r="B219" s="59"/>
      <c r="C219" s="60"/>
      <c r="D219" s="61"/>
      <c r="AE219" s="63"/>
      <c r="AF219" s="63"/>
    </row>
    <row r="220" spans="1:32" ht="15.75" customHeight="1">
      <c r="A220" s="58"/>
      <c r="B220" s="59"/>
      <c r="C220" s="60"/>
      <c r="D220" s="61"/>
      <c r="AE220" s="63"/>
      <c r="AF220" s="63"/>
    </row>
    <row r="221" spans="1:32" ht="15.75" customHeight="1">
      <c r="A221" s="58"/>
      <c r="B221" s="59"/>
      <c r="C221" s="60"/>
      <c r="D221" s="61"/>
      <c r="AE221" s="63"/>
      <c r="AF221" s="63"/>
    </row>
    <row r="222" spans="1:32" ht="15.75" customHeight="1">
      <c r="A222" s="58"/>
      <c r="B222" s="59"/>
      <c r="C222" s="60"/>
      <c r="D222" s="61"/>
      <c r="AE222" s="63"/>
      <c r="AF222" s="63"/>
    </row>
    <row r="223" spans="1:32" ht="15.75" customHeight="1">
      <c r="A223" s="58"/>
      <c r="B223" s="59"/>
      <c r="C223" s="60"/>
      <c r="D223" s="61"/>
      <c r="AE223" s="63"/>
      <c r="AF223" s="63"/>
    </row>
    <row r="224" spans="1:32" ht="15.75" customHeight="1">
      <c r="A224" s="58"/>
      <c r="B224" s="59"/>
      <c r="C224" s="60"/>
      <c r="D224" s="61"/>
      <c r="AE224" s="63"/>
      <c r="AF224" s="63"/>
    </row>
    <row r="225" spans="1:32" ht="15.75" customHeight="1">
      <c r="A225" s="58"/>
      <c r="B225" s="59"/>
      <c r="C225" s="60"/>
      <c r="D225" s="61"/>
      <c r="AE225" s="63"/>
      <c r="AF225" s="63"/>
    </row>
    <row r="226" spans="1:32" ht="15.75" customHeight="1">
      <c r="A226" s="58"/>
      <c r="B226" s="59"/>
      <c r="C226" s="60"/>
      <c r="D226" s="61"/>
      <c r="AE226" s="63"/>
      <c r="AF226" s="63"/>
    </row>
    <row r="227" spans="1:32" ht="15.75" customHeight="1">
      <c r="A227" s="58"/>
      <c r="B227" s="59"/>
      <c r="C227" s="60"/>
      <c r="D227" s="61"/>
      <c r="AE227" s="63"/>
      <c r="AF227" s="63"/>
    </row>
    <row r="228" spans="1:32" ht="15.75" customHeight="1">
      <c r="A228" s="58"/>
      <c r="B228" s="59"/>
      <c r="C228" s="60"/>
      <c r="D228" s="61"/>
      <c r="AE228" s="63"/>
      <c r="AF228" s="63"/>
    </row>
    <row r="229" spans="1:32" ht="15.75" customHeight="1">
      <c r="A229" s="58"/>
      <c r="B229" s="59"/>
      <c r="C229" s="60"/>
      <c r="D229" s="61"/>
      <c r="AE229" s="63"/>
      <c r="AF229" s="63"/>
    </row>
    <row r="230" spans="1:32" ht="15.75" customHeight="1">
      <c r="A230" s="58"/>
      <c r="B230" s="59"/>
      <c r="C230" s="60"/>
      <c r="D230" s="61"/>
      <c r="AE230" s="63"/>
      <c r="AF230" s="63"/>
    </row>
    <row r="231" spans="1:32" ht="15.75" customHeight="1">
      <c r="A231" s="58"/>
      <c r="B231" s="59"/>
      <c r="C231" s="60"/>
      <c r="D231" s="61"/>
      <c r="AE231" s="63"/>
      <c r="AF231" s="63"/>
    </row>
    <row r="232" spans="1:32" ht="15.75" customHeight="1">
      <c r="A232" s="58"/>
      <c r="B232" s="59"/>
      <c r="C232" s="60"/>
      <c r="D232" s="61"/>
      <c r="AE232" s="63"/>
      <c r="AF232" s="63"/>
    </row>
    <row r="233" spans="1:32" ht="15.75" customHeight="1">
      <c r="A233" s="58"/>
      <c r="B233" s="59"/>
      <c r="C233" s="60"/>
      <c r="D233" s="61"/>
      <c r="AE233" s="63"/>
      <c r="AF233" s="63"/>
    </row>
    <row r="234" spans="1:32" ht="15.75" customHeight="1">
      <c r="A234" s="58"/>
      <c r="B234" s="59"/>
      <c r="C234" s="60"/>
      <c r="D234" s="61"/>
      <c r="AE234" s="63"/>
      <c r="AF234" s="63"/>
    </row>
    <row r="235" spans="1:32" ht="15.75" customHeight="1">
      <c r="A235" s="58"/>
      <c r="B235" s="59"/>
      <c r="C235" s="60"/>
      <c r="D235" s="61"/>
      <c r="AE235" s="63"/>
      <c r="AF235" s="63"/>
    </row>
    <row r="236" spans="1:32" ht="15.75" customHeight="1">
      <c r="A236" s="58"/>
      <c r="B236" s="59"/>
      <c r="C236" s="60"/>
      <c r="D236" s="61"/>
      <c r="AE236" s="63"/>
      <c r="AF236" s="63"/>
    </row>
    <row r="237" spans="1:32" ht="15.75" customHeight="1">
      <c r="A237" s="58"/>
      <c r="B237" s="59"/>
      <c r="C237" s="60"/>
      <c r="D237" s="61"/>
      <c r="AE237" s="63"/>
      <c r="AF237" s="63"/>
    </row>
    <row r="238" spans="1:32" ht="15.75" customHeight="1">
      <c r="A238" s="58"/>
      <c r="B238" s="59"/>
      <c r="C238" s="60"/>
      <c r="D238" s="61"/>
      <c r="AE238" s="63"/>
      <c r="AF238" s="63"/>
    </row>
    <row r="239" spans="1:32" ht="15.75" customHeight="1">
      <c r="A239" s="58"/>
      <c r="B239" s="59"/>
      <c r="C239" s="60"/>
      <c r="D239" s="61"/>
      <c r="AE239" s="63"/>
      <c r="AF239" s="63"/>
    </row>
    <row r="240" spans="1:32" ht="15.75" customHeight="1">
      <c r="A240" s="58"/>
      <c r="B240" s="59"/>
      <c r="C240" s="60"/>
      <c r="D240" s="61"/>
      <c r="AE240" s="63"/>
      <c r="AF240" s="63"/>
    </row>
    <row r="241" spans="1:32" ht="15.75" customHeight="1">
      <c r="A241" s="58"/>
      <c r="B241" s="59"/>
      <c r="C241" s="60"/>
      <c r="D241" s="61"/>
      <c r="AE241" s="63"/>
      <c r="AF241" s="63"/>
    </row>
    <row r="242" spans="1:32" ht="15.75" customHeight="1">
      <c r="A242" s="58"/>
      <c r="B242" s="59"/>
      <c r="C242" s="60"/>
      <c r="D242" s="61"/>
      <c r="AE242" s="63"/>
      <c r="AF242" s="63"/>
    </row>
    <row r="243" spans="1:32" ht="15.75" customHeight="1">
      <c r="A243" s="58"/>
      <c r="B243" s="59"/>
      <c r="C243" s="60"/>
      <c r="D243" s="61"/>
      <c r="AE243" s="63"/>
      <c r="AF243" s="63"/>
    </row>
    <row r="244" spans="1:32" ht="15.75" customHeight="1">
      <c r="A244" s="58"/>
      <c r="B244" s="59"/>
      <c r="C244" s="60"/>
      <c r="D244" s="61"/>
      <c r="AE244" s="63"/>
      <c r="AF244" s="63"/>
    </row>
    <row r="245" spans="1:32" ht="15.75" customHeight="1">
      <c r="A245" s="58"/>
      <c r="B245" s="59"/>
      <c r="C245" s="60"/>
      <c r="D245" s="61"/>
      <c r="AE245" s="63"/>
      <c r="AF245" s="63"/>
    </row>
    <row r="246" spans="1:32" ht="15.75" customHeight="1">
      <c r="A246" s="58"/>
      <c r="B246" s="59"/>
      <c r="C246" s="60"/>
      <c r="D246" s="61"/>
      <c r="AE246" s="63"/>
      <c r="AF246" s="63"/>
    </row>
    <row r="247" spans="1:32" ht="15.75" customHeight="1">
      <c r="A247" s="58"/>
      <c r="B247" s="59"/>
      <c r="C247" s="60"/>
      <c r="D247" s="61"/>
      <c r="AE247" s="63"/>
      <c r="AF247" s="63"/>
    </row>
    <row r="248" spans="1:32" ht="15.75" customHeight="1">
      <c r="A248" s="58"/>
      <c r="B248" s="59"/>
      <c r="C248" s="60"/>
      <c r="D248" s="61"/>
      <c r="AE248" s="63"/>
      <c r="AF248" s="63"/>
    </row>
    <row r="249" spans="1:32" ht="15.75" customHeight="1">
      <c r="A249" s="58"/>
      <c r="B249" s="59"/>
      <c r="C249" s="60"/>
      <c r="D249" s="61"/>
      <c r="AE249" s="63"/>
      <c r="AF249" s="63"/>
    </row>
    <row r="250" spans="1:32" ht="15.75" customHeight="1">
      <c r="A250" s="58"/>
      <c r="B250" s="59"/>
      <c r="C250" s="60"/>
      <c r="D250" s="61"/>
      <c r="AE250" s="63"/>
      <c r="AF250" s="63"/>
    </row>
    <row r="251" spans="1:32" ht="15.75" customHeight="1">
      <c r="A251" s="58"/>
      <c r="B251" s="59"/>
      <c r="C251" s="60"/>
      <c r="D251" s="61"/>
      <c r="AE251" s="63"/>
      <c r="AF251" s="63"/>
    </row>
    <row r="252" spans="1:32" ht="15.75" customHeight="1">
      <c r="A252" s="58"/>
      <c r="B252" s="59"/>
      <c r="C252" s="60"/>
      <c r="D252" s="61"/>
      <c r="AE252" s="63"/>
      <c r="AF252" s="63"/>
    </row>
    <row r="253" spans="1:32" ht="15.75" customHeight="1">
      <c r="A253" s="58"/>
      <c r="B253" s="59"/>
      <c r="C253" s="60"/>
      <c r="D253" s="61"/>
      <c r="AE253" s="63"/>
      <c r="AF253" s="63"/>
    </row>
    <row r="254" spans="1:32" ht="15.75" customHeight="1">
      <c r="A254" s="58"/>
      <c r="B254" s="59"/>
      <c r="C254" s="60"/>
      <c r="D254" s="61"/>
      <c r="AE254" s="63"/>
      <c r="AF254" s="63"/>
    </row>
    <row r="255" spans="1:32" ht="15.75" customHeight="1">
      <c r="A255" s="58"/>
      <c r="B255" s="59"/>
      <c r="C255" s="60"/>
      <c r="D255" s="61"/>
      <c r="AE255" s="63"/>
      <c r="AF255" s="63"/>
    </row>
    <row r="256" spans="1:32" ht="15.75" customHeight="1">
      <c r="A256" s="58"/>
      <c r="B256" s="59"/>
      <c r="C256" s="60"/>
      <c r="D256" s="61"/>
      <c r="AE256" s="63"/>
      <c r="AF256" s="63"/>
    </row>
    <row r="257" spans="1:32" ht="15.75" customHeight="1">
      <c r="A257" s="58"/>
      <c r="B257" s="59"/>
      <c r="C257" s="60"/>
      <c r="D257" s="61"/>
      <c r="AE257" s="63"/>
      <c r="AF257" s="63"/>
    </row>
    <row r="258" spans="1:32" ht="15.75" customHeight="1">
      <c r="A258" s="58"/>
      <c r="B258" s="59"/>
      <c r="C258" s="60"/>
      <c r="D258" s="61"/>
      <c r="AE258" s="63"/>
      <c r="AF258" s="63"/>
    </row>
    <row r="259" spans="1:32" ht="15.75" customHeight="1">
      <c r="A259" s="58"/>
      <c r="B259" s="59"/>
      <c r="C259" s="60"/>
      <c r="D259" s="61"/>
      <c r="AE259" s="63"/>
      <c r="AF259" s="63"/>
    </row>
    <row r="260" spans="1:32" ht="15.75" customHeight="1">
      <c r="A260" s="58"/>
      <c r="B260" s="59"/>
      <c r="C260" s="60"/>
      <c r="D260" s="61"/>
      <c r="AE260" s="63"/>
      <c r="AF260" s="63"/>
    </row>
    <row r="261" spans="1:32" ht="15.75" customHeight="1">
      <c r="A261" s="58"/>
      <c r="B261" s="59"/>
      <c r="C261" s="60"/>
      <c r="D261" s="61"/>
      <c r="AE261" s="63"/>
      <c r="AF261" s="63"/>
    </row>
    <row r="262" spans="1:32" ht="15.75" customHeight="1">
      <c r="A262" s="58"/>
      <c r="B262" s="59"/>
      <c r="C262" s="60"/>
      <c r="D262" s="61"/>
      <c r="AE262" s="63"/>
      <c r="AF262" s="63"/>
    </row>
    <row r="263" spans="1:32" ht="15.75" customHeight="1">
      <c r="A263" s="58"/>
      <c r="B263" s="59"/>
      <c r="C263" s="60"/>
      <c r="D263" s="61"/>
      <c r="AE263" s="63"/>
      <c r="AF263" s="63"/>
    </row>
    <row r="264" spans="1:32" ht="15.75" customHeight="1">
      <c r="A264" s="58"/>
      <c r="B264" s="59"/>
      <c r="C264" s="60"/>
      <c r="D264" s="61"/>
      <c r="AE264" s="63"/>
      <c r="AF264" s="63"/>
    </row>
    <row r="265" spans="1:32" ht="15.75" customHeight="1">
      <c r="A265" s="58"/>
      <c r="B265" s="59"/>
      <c r="C265" s="60"/>
      <c r="D265" s="61"/>
      <c r="AE265" s="63"/>
      <c r="AF265" s="63"/>
    </row>
    <row r="266" spans="1:32" ht="15.75" customHeight="1">
      <c r="A266" s="58"/>
      <c r="B266" s="59"/>
      <c r="C266" s="60"/>
      <c r="D266" s="61"/>
      <c r="AE266" s="63"/>
      <c r="AF266" s="63"/>
    </row>
    <row r="267" spans="1:32" ht="15.75" customHeight="1">
      <c r="A267" s="58"/>
      <c r="B267" s="59"/>
      <c r="C267" s="60"/>
      <c r="D267" s="61"/>
      <c r="AE267" s="63"/>
      <c r="AF267" s="63"/>
    </row>
    <row r="268" spans="1:32" ht="15.75" customHeight="1">
      <c r="A268" s="58"/>
      <c r="B268" s="59"/>
      <c r="C268" s="60"/>
      <c r="D268" s="61"/>
      <c r="AE268" s="63"/>
      <c r="AF268" s="63"/>
    </row>
    <row r="269" spans="1:32" ht="15.75" customHeight="1">
      <c r="A269" s="58"/>
      <c r="B269" s="59"/>
      <c r="C269" s="60"/>
      <c r="D269" s="61"/>
      <c r="AE269" s="63"/>
      <c r="AF269" s="63"/>
    </row>
    <row r="270" spans="1:32" ht="15.75" customHeight="1">
      <c r="A270" s="58"/>
      <c r="B270" s="59"/>
      <c r="C270" s="60"/>
      <c r="D270" s="61"/>
      <c r="AE270" s="63"/>
      <c r="AF270" s="63"/>
    </row>
    <row r="271" spans="1:32" ht="15.75" customHeight="1">
      <c r="A271" s="58"/>
      <c r="B271" s="59"/>
      <c r="C271" s="60"/>
      <c r="D271" s="61"/>
      <c r="AE271" s="63"/>
      <c r="AF271" s="63"/>
    </row>
    <row r="272" spans="1:32" ht="15.75" customHeight="1">
      <c r="A272" s="58"/>
      <c r="B272" s="59"/>
      <c r="C272" s="60"/>
      <c r="D272" s="61"/>
      <c r="AE272" s="63"/>
      <c r="AF272" s="63"/>
    </row>
    <row r="273" spans="1:32" ht="15.75" customHeight="1">
      <c r="A273" s="58"/>
      <c r="B273" s="59"/>
      <c r="C273" s="60"/>
      <c r="D273" s="61"/>
      <c r="AE273" s="63"/>
      <c r="AF273" s="63"/>
    </row>
    <row r="274" spans="1:32" ht="15.75" customHeight="1">
      <c r="A274" s="58"/>
      <c r="B274" s="59"/>
      <c r="C274" s="60"/>
      <c r="D274" s="61"/>
      <c r="AE274" s="63"/>
      <c r="AF274" s="63"/>
    </row>
    <row r="275" spans="1:32" ht="15.75" customHeight="1">
      <c r="A275" s="58"/>
      <c r="B275" s="59"/>
      <c r="C275" s="60"/>
      <c r="D275" s="61"/>
      <c r="AE275" s="63"/>
      <c r="AF275" s="63"/>
    </row>
    <row r="276" spans="1:32" ht="15.75" customHeight="1">
      <c r="A276" s="58"/>
      <c r="B276" s="59"/>
      <c r="C276" s="60"/>
      <c r="D276" s="61"/>
      <c r="AE276" s="63"/>
      <c r="AF276" s="63"/>
    </row>
    <row r="277" spans="1:32" ht="15.75" customHeight="1">
      <c r="A277" s="58"/>
      <c r="B277" s="59"/>
      <c r="C277" s="60"/>
      <c r="D277" s="61"/>
      <c r="AE277" s="63"/>
      <c r="AF277" s="63"/>
    </row>
    <row r="278" spans="1:32" ht="15.75" customHeight="1">
      <c r="A278" s="58"/>
      <c r="B278" s="59"/>
      <c r="C278" s="60"/>
      <c r="D278" s="61"/>
      <c r="AE278" s="63"/>
      <c r="AF278" s="63"/>
    </row>
    <row r="279" spans="1:32" ht="15.75" customHeight="1">
      <c r="A279" s="58"/>
      <c r="B279" s="59"/>
      <c r="C279" s="60"/>
      <c r="D279" s="61"/>
      <c r="AE279" s="63"/>
      <c r="AF279" s="63"/>
    </row>
    <row r="280" spans="1:32" ht="15.75" customHeight="1">
      <c r="A280" s="58"/>
      <c r="B280" s="59"/>
      <c r="C280" s="60"/>
      <c r="D280" s="61"/>
      <c r="AE280" s="63"/>
      <c r="AF280" s="63"/>
    </row>
    <row r="281" spans="1:32" ht="15.75" customHeight="1">
      <c r="A281" s="58"/>
      <c r="B281" s="59"/>
      <c r="C281" s="60"/>
      <c r="D281" s="61"/>
      <c r="AE281" s="63"/>
      <c r="AF281" s="63"/>
    </row>
    <row r="282" spans="1:32" ht="15.75" customHeight="1">
      <c r="A282" s="58"/>
      <c r="B282" s="59"/>
      <c r="C282" s="60"/>
      <c r="D282" s="61"/>
      <c r="AE282" s="63"/>
      <c r="AF282" s="63"/>
    </row>
    <row r="283" spans="1:32" ht="15.75" customHeight="1">
      <c r="A283" s="58"/>
      <c r="B283" s="59"/>
      <c r="C283" s="60"/>
      <c r="D283" s="61"/>
      <c r="AE283" s="63"/>
      <c r="AF283" s="63"/>
    </row>
    <row r="284" spans="1:32" ht="15.75" customHeight="1">
      <c r="A284" s="58"/>
      <c r="B284" s="59"/>
      <c r="C284" s="60"/>
      <c r="D284" s="61"/>
      <c r="AE284" s="63"/>
      <c r="AF284" s="63"/>
    </row>
    <row r="285" spans="1:32" ht="15.75" customHeight="1">
      <c r="A285" s="58"/>
      <c r="B285" s="59"/>
      <c r="C285" s="60"/>
      <c r="D285" s="61"/>
      <c r="AE285" s="63"/>
      <c r="AF285" s="63"/>
    </row>
    <row r="286" spans="1:32" ht="15.75" customHeight="1">
      <c r="A286" s="58"/>
      <c r="B286" s="59"/>
      <c r="C286" s="60"/>
      <c r="D286" s="61"/>
      <c r="AE286" s="63"/>
      <c r="AF286" s="63"/>
    </row>
    <row r="287" spans="1:32" ht="15.75" customHeight="1">
      <c r="A287" s="58"/>
      <c r="B287" s="59"/>
      <c r="C287" s="60"/>
      <c r="D287" s="61"/>
      <c r="AE287" s="63"/>
      <c r="AF287" s="63"/>
    </row>
    <row r="288" spans="1:32" ht="15.75" customHeight="1">
      <c r="A288" s="58"/>
      <c r="B288" s="59"/>
      <c r="C288" s="60"/>
      <c r="D288" s="61"/>
      <c r="AE288" s="63"/>
      <c r="AF288" s="63"/>
    </row>
    <row r="289" spans="1:32" ht="15.75" customHeight="1">
      <c r="A289" s="58"/>
      <c r="B289" s="59"/>
      <c r="C289" s="60"/>
      <c r="D289" s="61"/>
      <c r="AE289" s="63"/>
      <c r="AF289" s="63"/>
    </row>
    <row r="290" spans="1:32" ht="15.75" customHeight="1">
      <c r="A290" s="58"/>
      <c r="B290" s="59"/>
      <c r="C290" s="60"/>
      <c r="D290" s="61"/>
      <c r="AE290" s="63"/>
      <c r="AF290" s="63"/>
    </row>
    <row r="291" spans="1:32" ht="15.75" customHeight="1">
      <c r="A291" s="58"/>
      <c r="B291" s="59"/>
      <c r="C291" s="60"/>
      <c r="D291" s="61"/>
      <c r="AE291" s="63"/>
      <c r="AF291" s="63"/>
    </row>
    <row r="292" spans="1:32" ht="15.75" customHeight="1">
      <c r="A292" s="58"/>
      <c r="B292" s="59"/>
      <c r="C292" s="60"/>
      <c r="D292" s="61"/>
      <c r="AE292" s="63"/>
      <c r="AF292" s="63"/>
    </row>
    <row r="293" spans="1:32" ht="15.75" customHeight="1">
      <c r="A293" s="58"/>
      <c r="B293" s="59"/>
      <c r="C293" s="60"/>
      <c r="D293" s="61"/>
      <c r="AE293" s="63"/>
      <c r="AF293" s="63"/>
    </row>
    <row r="294" spans="1:32" ht="15.75" customHeight="1">
      <c r="A294" s="58"/>
      <c r="B294" s="59"/>
      <c r="C294" s="60"/>
      <c r="D294" s="61"/>
      <c r="AE294" s="63"/>
      <c r="AF294" s="63"/>
    </row>
    <row r="295" spans="1:32" ht="15.75" customHeight="1">
      <c r="A295" s="58"/>
      <c r="B295" s="59"/>
      <c r="C295" s="60"/>
      <c r="D295" s="61"/>
      <c r="AE295" s="63"/>
      <c r="AF295" s="63"/>
    </row>
    <row r="296" spans="1:32" ht="15.75" customHeight="1">
      <c r="A296" s="58"/>
      <c r="B296" s="59"/>
      <c r="C296" s="60"/>
      <c r="D296" s="61"/>
      <c r="AE296" s="63"/>
      <c r="AF296" s="63"/>
    </row>
    <row r="297" spans="1:32" ht="15.75" customHeight="1">
      <c r="A297" s="58"/>
      <c r="B297" s="59"/>
      <c r="C297" s="60"/>
      <c r="D297" s="61"/>
      <c r="AE297" s="63"/>
      <c r="AF297" s="63"/>
    </row>
    <row r="298" spans="1:32" ht="15.75" customHeight="1">
      <c r="A298" s="58"/>
      <c r="B298" s="59"/>
      <c r="C298" s="60"/>
      <c r="D298" s="61"/>
      <c r="AE298" s="63"/>
      <c r="AF298" s="63"/>
    </row>
    <row r="299" spans="1:32" ht="15.75" customHeight="1">
      <c r="A299" s="58"/>
      <c r="B299" s="59"/>
      <c r="C299" s="60"/>
      <c r="D299" s="61"/>
      <c r="AE299" s="63"/>
      <c r="AF299" s="63"/>
    </row>
    <row r="300" spans="1:32" ht="15.75" customHeight="1">
      <c r="A300" s="58"/>
      <c r="B300" s="59"/>
      <c r="C300" s="60"/>
      <c r="D300" s="61"/>
      <c r="AE300" s="63"/>
      <c r="AF300" s="63"/>
    </row>
    <row r="301" spans="1:32" ht="15.75" customHeight="1">
      <c r="A301" s="58"/>
      <c r="B301" s="59"/>
      <c r="C301" s="60"/>
      <c r="D301" s="61"/>
      <c r="AE301" s="65"/>
    </row>
    <row r="302" spans="1:32" ht="15.75" customHeight="1">
      <c r="A302" s="58"/>
      <c r="B302" s="59"/>
      <c r="C302" s="60"/>
      <c r="D302" s="61"/>
      <c r="AE302" s="65"/>
    </row>
    <row r="303" spans="1:32" ht="15.75" customHeight="1">
      <c r="A303" s="58"/>
      <c r="B303" s="59"/>
      <c r="C303" s="60"/>
      <c r="D303" s="61"/>
      <c r="AE303" s="65"/>
    </row>
    <row r="304" spans="1:32" ht="15.75" customHeight="1">
      <c r="A304" s="58"/>
      <c r="B304" s="59"/>
      <c r="C304" s="60"/>
      <c r="D304" s="61"/>
      <c r="AE304" s="65"/>
    </row>
    <row r="305" spans="1:31" ht="15.75" customHeight="1">
      <c r="A305" s="58"/>
      <c r="B305" s="59"/>
      <c r="C305" s="60"/>
      <c r="D305" s="61"/>
      <c r="AE305" s="65"/>
    </row>
    <row r="306" spans="1:31" ht="15.75" customHeight="1">
      <c r="A306" s="58"/>
      <c r="B306" s="59"/>
      <c r="C306" s="60"/>
      <c r="D306" s="61"/>
      <c r="AE306" s="65"/>
    </row>
    <row r="307" spans="1:31" ht="15.75" customHeight="1">
      <c r="A307" s="58"/>
      <c r="B307" s="59"/>
      <c r="C307" s="60"/>
      <c r="D307" s="61"/>
      <c r="AE307" s="65"/>
    </row>
    <row r="308" spans="1:31" ht="15.75" customHeight="1">
      <c r="A308" s="58"/>
      <c r="B308" s="59"/>
      <c r="C308" s="60"/>
      <c r="D308" s="61"/>
      <c r="AE308" s="65"/>
    </row>
    <row r="309" spans="1:31" ht="15.75" customHeight="1">
      <c r="A309" s="58"/>
      <c r="B309" s="59"/>
      <c r="C309" s="60"/>
      <c r="D309" s="61"/>
      <c r="AE309" s="65"/>
    </row>
    <row r="310" spans="1:31" ht="15.75" customHeight="1">
      <c r="A310" s="58"/>
      <c r="B310" s="59"/>
      <c r="C310" s="60"/>
      <c r="D310" s="61"/>
      <c r="AE310" s="65"/>
    </row>
    <row r="311" spans="1:31" ht="15.75" customHeight="1">
      <c r="A311" s="58"/>
      <c r="B311" s="59"/>
      <c r="C311" s="60"/>
      <c r="D311" s="61"/>
      <c r="AE311" s="65"/>
    </row>
    <row r="312" spans="1:31" ht="15.75" customHeight="1">
      <c r="A312" s="58"/>
      <c r="B312" s="59"/>
      <c r="C312" s="60"/>
      <c r="D312" s="61"/>
      <c r="AE312" s="65"/>
    </row>
    <row r="313" spans="1:31" ht="15.75" customHeight="1">
      <c r="A313" s="58"/>
      <c r="B313" s="59"/>
      <c r="C313" s="60"/>
      <c r="D313" s="61"/>
      <c r="AE313" s="65"/>
    </row>
    <row r="314" spans="1:31" ht="15.75" customHeight="1">
      <c r="A314" s="58"/>
      <c r="B314" s="59"/>
      <c r="C314" s="60"/>
      <c r="D314" s="61"/>
      <c r="AE314" s="65"/>
    </row>
    <row r="315" spans="1:31" ht="15.75" customHeight="1">
      <c r="A315" s="58"/>
      <c r="B315" s="59"/>
      <c r="C315" s="60"/>
      <c r="D315" s="61"/>
      <c r="AE315" s="65"/>
    </row>
    <row r="316" spans="1:31" ht="15.75" customHeight="1">
      <c r="A316" s="58"/>
      <c r="B316" s="59"/>
      <c r="C316" s="60"/>
      <c r="D316" s="61"/>
      <c r="AE316" s="65"/>
    </row>
    <row r="317" spans="1:31" ht="15.75" customHeight="1">
      <c r="A317" s="58"/>
      <c r="B317" s="59"/>
      <c r="C317" s="60"/>
      <c r="D317" s="61"/>
      <c r="AE317" s="65"/>
    </row>
    <row r="318" spans="1:31" ht="15.75" customHeight="1">
      <c r="A318" s="58"/>
      <c r="B318" s="59"/>
      <c r="C318" s="60"/>
      <c r="D318" s="61"/>
      <c r="AE318" s="65"/>
    </row>
    <row r="319" spans="1:31" ht="15.75" customHeight="1">
      <c r="A319" s="58"/>
      <c r="B319" s="59"/>
      <c r="C319" s="60"/>
      <c r="D319" s="61"/>
      <c r="AE319" s="65"/>
    </row>
    <row r="320" spans="1:31" ht="15.75" customHeight="1">
      <c r="A320" s="58"/>
      <c r="B320" s="59"/>
      <c r="C320" s="60"/>
      <c r="D320" s="61"/>
      <c r="AE320" s="65"/>
    </row>
    <row r="321" spans="1:31" ht="15.75" customHeight="1">
      <c r="A321" s="58"/>
      <c r="B321" s="59"/>
      <c r="C321" s="60"/>
      <c r="D321" s="61"/>
      <c r="AE321" s="65"/>
    </row>
    <row r="322" spans="1:31" ht="15.75" customHeight="1">
      <c r="A322" s="58"/>
      <c r="B322" s="59"/>
      <c r="C322" s="60"/>
      <c r="D322" s="61"/>
      <c r="AE322" s="65"/>
    </row>
    <row r="323" spans="1:31" ht="15.75" customHeight="1">
      <c r="A323" s="58"/>
      <c r="B323" s="59"/>
      <c r="C323" s="60"/>
      <c r="D323" s="61"/>
      <c r="AE323" s="65"/>
    </row>
    <row r="324" spans="1:31" ht="15.75" customHeight="1">
      <c r="A324" s="58"/>
      <c r="B324" s="59"/>
      <c r="C324" s="60"/>
      <c r="D324" s="61"/>
      <c r="AE324" s="65"/>
    </row>
    <row r="325" spans="1:31" ht="15.75" customHeight="1">
      <c r="A325" s="58"/>
      <c r="B325" s="59"/>
      <c r="C325" s="60"/>
      <c r="D325" s="61"/>
      <c r="AE325" s="65"/>
    </row>
    <row r="326" spans="1:31" ht="15.75" customHeight="1">
      <c r="A326" s="58"/>
      <c r="B326" s="59"/>
      <c r="C326" s="60"/>
      <c r="D326" s="61"/>
      <c r="AE326" s="65"/>
    </row>
    <row r="327" spans="1:31" ht="15.75" customHeight="1">
      <c r="A327" s="58"/>
      <c r="B327" s="59"/>
      <c r="C327" s="60"/>
      <c r="D327" s="61"/>
      <c r="AE327" s="65"/>
    </row>
    <row r="328" spans="1:31" ht="15.75" customHeight="1">
      <c r="A328" s="58"/>
      <c r="B328" s="59"/>
      <c r="C328" s="60"/>
      <c r="D328" s="61"/>
      <c r="AE328" s="65"/>
    </row>
    <row r="329" spans="1:31" ht="15.75" customHeight="1">
      <c r="A329" s="58"/>
      <c r="B329" s="59"/>
      <c r="C329" s="60"/>
      <c r="D329" s="61"/>
      <c r="AE329" s="65"/>
    </row>
    <row r="330" spans="1:31" ht="15.75" customHeight="1">
      <c r="A330" s="58"/>
      <c r="B330" s="59"/>
      <c r="C330" s="60"/>
      <c r="D330" s="61"/>
      <c r="AE330" s="65"/>
    </row>
    <row r="331" spans="1:31" ht="15.75" customHeight="1">
      <c r="A331" s="58"/>
      <c r="B331" s="59"/>
      <c r="C331" s="60"/>
      <c r="D331" s="61"/>
      <c r="AE331" s="65"/>
    </row>
    <row r="332" spans="1:31" ht="15.75" customHeight="1">
      <c r="A332" s="58"/>
      <c r="B332" s="59"/>
      <c r="C332" s="60"/>
      <c r="D332" s="61"/>
      <c r="AE332" s="65"/>
    </row>
    <row r="333" spans="1:31" ht="15.75" customHeight="1">
      <c r="A333" s="58"/>
      <c r="B333" s="59"/>
      <c r="C333" s="60"/>
      <c r="D333" s="61"/>
      <c r="AE333" s="65"/>
    </row>
    <row r="334" spans="1:31" ht="15.75" customHeight="1">
      <c r="A334" s="58"/>
      <c r="B334" s="59"/>
      <c r="C334" s="60"/>
      <c r="D334" s="61"/>
      <c r="AE334" s="65"/>
    </row>
    <row r="335" spans="1:31" ht="15.75" customHeight="1">
      <c r="A335" s="58"/>
      <c r="B335" s="59"/>
      <c r="C335" s="60"/>
      <c r="D335" s="61"/>
      <c r="AE335" s="65"/>
    </row>
    <row r="336" spans="1:31" ht="15.75" customHeight="1">
      <c r="A336" s="58"/>
      <c r="B336" s="59"/>
      <c r="C336" s="60"/>
      <c r="D336" s="61"/>
      <c r="AE336" s="65"/>
    </row>
    <row r="337" spans="1:31" ht="15.75" customHeight="1">
      <c r="A337" s="58"/>
      <c r="B337" s="59"/>
      <c r="C337" s="60"/>
      <c r="D337" s="61"/>
      <c r="AE337" s="65"/>
    </row>
    <row r="338" spans="1:31" ht="15.75" customHeight="1">
      <c r="A338" s="58"/>
      <c r="B338" s="59"/>
      <c r="C338" s="60"/>
      <c r="D338" s="61"/>
      <c r="AE338" s="65"/>
    </row>
    <row r="339" spans="1:31" ht="15.75" customHeight="1">
      <c r="A339" s="58"/>
      <c r="B339" s="59"/>
      <c r="C339" s="60"/>
      <c r="D339" s="61"/>
      <c r="AE339" s="65"/>
    </row>
    <row r="340" spans="1:31" ht="15.75" customHeight="1">
      <c r="A340" s="58"/>
      <c r="B340" s="59"/>
      <c r="C340" s="60"/>
      <c r="D340" s="61"/>
      <c r="AE340" s="65"/>
    </row>
    <row r="341" spans="1:31" ht="15.75" customHeight="1">
      <c r="A341" s="58"/>
      <c r="B341" s="59"/>
      <c r="C341" s="60"/>
      <c r="D341" s="61"/>
      <c r="AE341" s="65"/>
    </row>
    <row r="342" spans="1:31" ht="15.75" customHeight="1">
      <c r="A342" s="58"/>
      <c r="B342" s="59"/>
      <c r="C342" s="60"/>
      <c r="D342" s="61"/>
      <c r="AE342" s="65"/>
    </row>
    <row r="343" spans="1:31" ht="15.75" customHeight="1">
      <c r="A343" s="58"/>
      <c r="B343" s="59"/>
      <c r="C343" s="60"/>
      <c r="D343" s="61"/>
      <c r="AE343" s="65"/>
    </row>
    <row r="344" spans="1:31" ht="15.75" customHeight="1">
      <c r="A344" s="58"/>
      <c r="B344" s="59"/>
      <c r="C344" s="60"/>
      <c r="D344" s="61"/>
      <c r="AE344" s="65"/>
    </row>
    <row r="345" spans="1:31" ht="15.75" customHeight="1">
      <c r="A345" s="58"/>
      <c r="B345" s="59"/>
      <c r="C345" s="60"/>
      <c r="D345" s="61"/>
      <c r="AE345" s="65"/>
    </row>
    <row r="346" spans="1:31" ht="15.75" customHeight="1">
      <c r="A346" s="58"/>
      <c r="B346" s="59"/>
      <c r="C346" s="60"/>
      <c r="D346" s="61"/>
      <c r="AE346" s="65"/>
    </row>
    <row r="347" spans="1:31" ht="15.75" customHeight="1">
      <c r="A347" s="58"/>
      <c r="B347" s="59"/>
      <c r="C347" s="60"/>
      <c r="D347" s="61"/>
      <c r="AE347" s="65"/>
    </row>
    <row r="348" spans="1:31" ht="15.75" customHeight="1">
      <c r="A348" s="58"/>
      <c r="B348" s="59"/>
      <c r="C348" s="60"/>
      <c r="D348" s="61"/>
      <c r="AE348" s="65"/>
    </row>
    <row r="349" spans="1:31" ht="15.75" customHeight="1">
      <c r="A349" s="58"/>
      <c r="B349" s="59"/>
      <c r="C349" s="60"/>
      <c r="D349" s="61"/>
      <c r="AE349" s="65"/>
    </row>
    <row r="350" spans="1:31" ht="15.75" customHeight="1">
      <c r="A350" s="58"/>
      <c r="B350" s="59"/>
      <c r="C350" s="60"/>
      <c r="D350" s="61"/>
      <c r="AE350" s="65"/>
    </row>
    <row r="351" spans="1:31" ht="15.75" customHeight="1">
      <c r="A351" s="58"/>
      <c r="B351" s="59"/>
      <c r="C351" s="60"/>
      <c r="D351" s="61"/>
      <c r="AE351" s="65"/>
    </row>
    <row r="352" spans="1:31" ht="15.75" customHeight="1">
      <c r="A352" s="58"/>
      <c r="B352" s="59"/>
      <c r="C352" s="60"/>
      <c r="D352" s="61"/>
      <c r="AE352" s="65"/>
    </row>
    <row r="353" spans="1:31" ht="15.75" customHeight="1">
      <c r="A353" s="58"/>
      <c r="B353" s="59"/>
      <c r="C353" s="60"/>
      <c r="D353" s="61"/>
      <c r="AE353" s="65"/>
    </row>
    <row r="354" spans="1:31" ht="15.75" customHeight="1">
      <c r="A354" s="58"/>
      <c r="B354" s="59"/>
      <c r="C354" s="60"/>
      <c r="D354" s="61"/>
      <c r="AE354" s="65"/>
    </row>
    <row r="355" spans="1:31" ht="15.75" customHeight="1">
      <c r="A355" s="58"/>
      <c r="B355" s="59"/>
      <c r="C355" s="60"/>
      <c r="D355" s="61"/>
      <c r="AE355" s="65"/>
    </row>
    <row r="356" spans="1:31" ht="15.75" customHeight="1">
      <c r="A356" s="58"/>
      <c r="B356" s="59"/>
      <c r="C356" s="60"/>
      <c r="D356" s="61"/>
      <c r="AE356" s="65"/>
    </row>
    <row r="357" spans="1:31" ht="15.75" customHeight="1">
      <c r="A357" s="58"/>
      <c r="B357" s="59"/>
      <c r="C357" s="60"/>
      <c r="D357" s="61"/>
      <c r="AE357" s="65"/>
    </row>
    <row r="358" spans="1:31" ht="15.75" customHeight="1">
      <c r="A358" s="58"/>
      <c r="B358" s="59"/>
      <c r="C358" s="60"/>
      <c r="D358" s="61"/>
      <c r="AE358" s="65"/>
    </row>
    <row r="359" spans="1:31" ht="15.75" customHeight="1">
      <c r="A359" s="58"/>
      <c r="B359" s="59"/>
      <c r="C359" s="60"/>
      <c r="D359" s="61"/>
      <c r="AE359" s="65"/>
    </row>
    <row r="360" spans="1:31" ht="15.75" customHeight="1">
      <c r="A360" s="58"/>
      <c r="B360" s="59"/>
      <c r="C360" s="60"/>
      <c r="D360" s="61"/>
      <c r="AE360" s="65"/>
    </row>
    <row r="361" spans="1:31" ht="15.75" customHeight="1">
      <c r="A361" s="58"/>
      <c r="B361" s="59"/>
      <c r="C361" s="60"/>
      <c r="D361" s="61"/>
      <c r="AE361" s="65"/>
    </row>
    <row r="362" spans="1:31" ht="15.75" customHeight="1">
      <c r="A362" s="58"/>
      <c r="B362" s="59"/>
      <c r="C362" s="60"/>
      <c r="D362" s="61"/>
      <c r="AE362" s="65"/>
    </row>
    <row r="363" spans="1:31" ht="15.75" customHeight="1">
      <c r="A363" s="58"/>
      <c r="B363" s="59"/>
      <c r="C363" s="60"/>
      <c r="D363" s="61"/>
      <c r="AE363" s="65"/>
    </row>
    <row r="364" spans="1:31" ht="15.75" customHeight="1">
      <c r="A364" s="58"/>
      <c r="B364" s="59"/>
      <c r="C364" s="60"/>
      <c r="D364" s="61"/>
      <c r="AE364" s="65"/>
    </row>
    <row r="365" spans="1:31" ht="15.75" customHeight="1">
      <c r="A365" s="58"/>
      <c r="B365" s="59"/>
      <c r="C365" s="60"/>
      <c r="D365" s="61"/>
      <c r="AE365" s="65"/>
    </row>
    <row r="366" spans="1:31" ht="15.75" customHeight="1">
      <c r="A366" s="58"/>
      <c r="B366" s="59"/>
      <c r="C366" s="60"/>
      <c r="D366" s="61"/>
      <c r="AE366" s="65"/>
    </row>
    <row r="367" spans="1:31" ht="15.75" customHeight="1">
      <c r="A367" s="58"/>
      <c r="B367" s="59"/>
      <c r="C367" s="60"/>
      <c r="D367" s="61"/>
      <c r="AE367" s="65"/>
    </row>
    <row r="368" spans="1:31" ht="15.75" customHeight="1">
      <c r="A368" s="58"/>
      <c r="B368" s="59"/>
      <c r="C368" s="60"/>
      <c r="D368" s="61"/>
      <c r="AE368" s="65"/>
    </row>
    <row r="369" spans="1:31" ht="15.75" customHeight="1">
      <c r="A369" s="58"/>
      <c r="B369" s="59"/>
      <c r="C369" s="60"/>
      <c r="D369" s="61"/>
      <c r="AE369" s="65"/>
    </row>
    <row r="370" spans="1:31" ht="15.75" customHeight="1">
      <c r="A370" s="58"/>
      <c r="B370" s="59"/>
      <c r="C370" s="60"/>
      <c r="D370" s="61"/>
      <c r="AE370" s="65"/>
    </row>
    <row r="371" spans="1:31" ht="15.75" customHeight="1">
      <c r="A371" s="58"/>
      <c r="B371" s="59"/>
      <c r="C371" s="60"/>
      <c r="D371" s="61"/>
      <c r="AE371" s="65"/>
    </row>
    <row r="372" spans="1:31" ht="15.75" customHeight="1">
      <c r="A372" s="58"/>
      <c r="B372" s="59"/>
      <c r="C372" s="60"/>
      <c r="D372" s="61"/>
      <c r="AE372" s="65"/>
    </row>
    <row r="373" spans="1:31" ht="15.75" customHeight="1">
      <c r="A373" s="58"/>
      <c r="B373" s="59"/>
      <c r="C373" s="60"/>
      <c r="D373" s="61"/>
      <c r="AE373" s="65"/>
    </row>
    <row r="374" spans="1:31" ht="15.75" customHeight="1">
      <c r="A374" s="58"/>
      <c r="B374" s="59"/>
      <c r="C374" s="60"/>
      <c r="D374" s="61"/>
      <c r="AE374" s="65"/>
    </row>
    <row r="375" spans="1:31" ht="15.75" customHeight="1">
      <c r="A375" s="58"/>
      <c r="B375" s="59"/>
      <c r="C375" s="60"/>
      <c r="D375" s="61"/>
      <c r="AE375" s="65"/>
    </row>
    <row r="376" spans="1:31" ht="15.75" customHeight="1">
      <c r="A376" s="58"/>
      <c r="B376" s="59"/>
      <c r="C376" s="60"/>
      <c r="D376" s="61"/>
      <c r="AE376" s="65"/>
    </row>
    <row r="377" spans="1:31" ht="15.75" customHeight="1">
      <c r="A377" s="58"/>
      <c r="B377" s="59"/>
      <c r="C377" s="60"/>
      <c r="D377" s="61"/>
      <c r="AE377" s="65"/>
    </row>
    <row r="378" spans="1:31" ht="15.75" customHeight="1">
      <c r="A378" s="58"/>
      <c r="B378" s="59"/>
      <c r="C378" s="60"/>
      <c r="D378" s="61"/>
      <c r="AE378" s="65"/>
    </row>
    <row r="379" spans="1:31" ht="15.75" customHeight="1">
      <c r="A379" s="58"/>
      <c r="B379" s="59"/>
      <c r="C379" s="60"/>
      <c r="D379" s="61"/>
      <c r="AE379" s="65"/>
    </row>
    <row r="380" spans="1:31" ht="15.75" customHeight="1">
      <c r="A380" s="58"/>
      <c r="B380" s="59"/>
      <c r="C380" s="60"/>
      <c r="D380" s="61"/>
      <c r="AE380" s="65"/>
    </row>
    <row r="381" spans="1:31" ht="15.75" customHeight="1">
      <c r="A381" s="58"/>
      <c r="B381" s="59"/>
      <c r="C381" s="60"/>
      <c r="D381" s="61"/>
      <c r="AE381" s="65"/>
    </row>
    <row r="382" spans="1:31" ht="15.75" customHeight="1">
      <c r="A382" s="58"/>
      <c r="B382" s="59"/>
      <c r="C382" s="60"/>
      <c r="D382" s="61"/>
      <c r="AE382" s="65"/>
    </row>
    <row r="383" spans="1:31" ht="15.75" customHeight="1">
      <c r="A383" s="58"/>
      <c r="B383" s="59"/>
      <c r="C383" s="60"/>
      <c r="D383" s="61"/>
      <c r="AE383" s="65"/>
    </row>
    <row r="384" spans="1:31" ht="15.75" customHeight="1">
      <c r="A384" s="58"/>
      <c r="B384" s="59"/>
      <c r="C384" s="60"/>
      <c r="D384" s="61"/>
      <c r="AE384" s="65"/>
    </row>
    <row r="385" spans="1:31" ht="15.75" customHeight="1">
      <c r="A385" s="58"/>
      <c r="B385" s="59"/>
      <c r="C385" s="60"/>
      <c r="D385" s="61"/>
      <c r="AE385" s="65"/>
    </row>
    <row r="386" spans="1:31" ht="15.75" customHeight="1">
      <c r="A386" s="58"/>
      <c r="B386" s="59"/>
      <c r="C386" s="60"/>
      <c r="D386" s="61"/>
      <c r="AE386" s="65"/>
    </row>
    <row r="387" spans="1:31" ht="15.75" customHeight="1">
      <c r="A387" s="58"/>
      <c r="B387" s="59"/>
      <c r="C387" s="60"/>
      <c r="D387" s="61"/>
      <c r="AE387" s="65"/>
    </row>
    <row r="388" spans="1:31" ht="15.75" customHeight="1">
      <c r="A388" s="58"/>
      <c r="B388" s="59"/>
      <c r="C388" s="60"/>
      <c r="D388" s="61"/>
      <c r="AE388" s="65"/>
    </row>
    <row r="389" spans="1:31" ht="15.75" customHeight="1">
      <c r="A389" s="58"/>
      <c r="B389" s="59"/>
      <c r="C389" s="60"/>
      <c r="D389" s="61"/>
      <c r="AE389" s="65"/>
    </row>
    <row r="390" spans="1:31" ht="15.75" customHeight="1">
      <c r="A390" s="58"/>
      <c r="B390" s="59"/>
      <c r="C390" s="60"/>
      <c r="D390" s="61"/>
      <c r="AE390" s="65"/>
    </row>
    <row r="391" spans="1:31" ht="15.75" customHeight="1">
      <c r="A391" s="58"/>
      <c r="B391" s="59"/>
      <c r="C391" s="60"/>
      <c r="D391" s="61"/>
      <c r="AE391" s="65"/>
    </row>
    <row r="392" spans="1:31" ht="15.75" customHeight="1">
      <c r="A392" s="58"/>
      <c r="B392" s="59"/>
      <c r="C392" s="60"/>
      <c r="D392" s="61"/>
      <c r="AE392" s="65"/>
    </row>
    <row r="393" spans="1:31" ht="15.75" customHeight="1">
      <c r="A393" s="58"/>
      <c r="B393" s="59"/>
      <c r="C393" s="60"/>
      <c r="D393" s="61"/>
      <c r="AE393" s="65"/>
    </row>
    <row r="394" spans="1:31" ht="15.75" customHeight="1">
      <c r="A394" s="58"/>
      <c r="B394" s="59"/>
      <c r="C394" s="60"/>
      <c r="D394" s="61"/>
      <c r="AE394" s="65"/>
    </row>
    <row r="395" spans="1:31" ht="15.75" customHeight="1">
      <c r="A395" s="58"/>
      <c r="B395" s="59"/>
      <c r="C395" s="60"/>
      <c r="D395" s="61"/>
      <c r="AE395" s="65"/>
    </row>
    <row r="396" spans="1:31" ht="15.75" customHeight="1">
      <c r="A396" s="58"/>
      <c r="B396" s="59"/>
      <c r="C396" s="60"/>
      <c r="D396" s="61"/>
      <c r="AE396" s="65"/>
    </row>
    <row r="397" spans="1:31" ht="15.75" customHeight="1">
      <c r="A397" s="58"/>
      <c r="B397" s="59"/>
      <c r="C397" s="60"/>
      <c r="D397" s="61"/>
      <c r="AE397" s="65"/>
    </row>
    <row r="398" spans="1:31" ht="15.75" customHeight="1">
      <c r="A398" s="58"/>
      <c r="B398" s="59"/>
      <c r="C398" s="60"/>
      <c r="D398" s="61"/>
      <c r="AE398" s="65"/>
    </row>
    <row r="399" spans="1:31" ht="15.75" customHeight="1">
      <c r="A399" s="58"/>
      <c r="B399" s="59"/>
      <c r="C399" s="60"/>
      <c r="D399" s="61"/>
      <c r="AE399" s="65"/>
    </row>
    <row r="400" spans="1:31" ht="15.75" customHeight="1">
      <c r="A400" s="58"/>
      <c r="B400" s="59"/>
      <c r="C400" s="60"/>
      <c r="D400" s="61"/>
      <c r="AE400" s="65"/>
    </row>
    <row r="401" spans="1:31" ht="15.75" customHeight="1">
      <c r="A401" s="58"/>
      <c r="B401" s="59"/>
      <c r="C401" s="60"/>
      <c r="D401" s="61"/>
      <c r="AE401" s="65"/>
    </row>
    <row r="402" spans="1:31" ht="15.75" customHeight="1">
      <c r="A402" s="58"/>
      <c r="B402" s="59"/>
      <c r="C402" s="60"/>
      <c r="D402" s="61"/>
      <c r="AE402" s="65"/>
    </row>
    <row r="403" spans="1:31" ht="15.75" customHeight="1">
      <c r="A403" s="58"/>
      <c r="B403" s="59"/>
      <c r="C403" s="60"/>
      <c r="D403" s="61"/>
      <c r="AE403" s="65"/>
    </row>
    <row r="404" spans="1:31" ht="15.75" customHeight="1">
      <c r="A404" s="58"/>
      <c r="B404" s="59"/>
      <c r="C404" s="60"/>
      <c r="D404" s="61"/>
      <c r="AE404" s="65"/>
    </row>
    <row r="405" spans="1:31" ht="15.75" customHeight="1">
      <c r="A405" s="58"/>
      <c r="B405" s="59"/>
      <c r="C405" s="60"/>
      <c r="D405" s="61"/>
      <c r="AE405" s="65"/>
    </row>
    <row r="406" spans="1:31" ht="15.75" customHeight="1">
      <c r="A406" s="58"/>
      <c r="B406" s="59"/>
      <c r="C406" s="60"/>
      <c r="D406" s="61"/>
      <c r="AE406" s="65"/>
    </row>
    <row r="407" spans="1:31" ht="15.75" customHeight="1">
      <c r="A407" s="58"/>
      <c r="B407" s="59"/>
      <c r="C407" s="60"/>
      <c r="D407" s="61"/>
      <c r="AE407" s="65"/>
    </row>
    <row r="408" spans="1:31" ht="15.75" customHeight="1">
      <c r="A408" s="58"/>
      <c r="B408" s="59"/>
      <c r="C408" s="60"/>
      <c r="D408" s="61"/>
      <c r="AE408" s="65"/>
    </row>
    <row r="409" spans="1:31" ht="15.75" customHeight="1">
      <c r="A409" s="58"/>
      <c r="B409" s="59"/>
      <c r="C409" s="60"/>
      <c r="D409" s="61"/>
      <c r="AE409" s="65"/>
    </row>
    <row r="410" spans="1:31" ht="15.75" customHeight="1">
      <c r="A410" s="58"/>
      <c r="B410" s="59"/>
      <c r="C410" s="60"/>
      <c r="D410" s="61"/>
      <c r="AE410" s="65"/>
    </row>
    <row r="411" spans="1:31" ht="15.75" customHeight="1">
      <c r="A411" s="58"/>
      <c r="B411" s="59"/>
      <c r="C411" s="60"/>
      <c r="D411" s="61"/>
      <c r="AE411" s="65"/>
    </row>
    <row r="412" spans="1:31" ht="15.75" customHeight="1">
      <c r="A412" s="58"/>
      <c r="B412" s="59"/>
      <c r="C412" s="60"/>
      <c r="D412" s="61"/>
      <c r="AE412" s="65"/>
    </row>
    <row r="413" spans="1:31" ht="15.75" customHeight="1">
      <c r="A413" s="58"/>
      <c r="B413" s="59"/>
      <c r="C413" s="60"/>
      <c r="D413" s="61"/>
      <c r="AE413" s="65"/>
    </row>
    <row r="414" spans="1:31" ht="15.75" customHeight="1">
      <c r="A414" s="58"/>
      <c r="B414" s="59"/>
      <c r="C414" s="60"/>
      <c r="D414" s="61"/>
      <c r="AE414" s="65"/>
    </row>
    <row r="415" spans="1:31" ht="15.75" customHeight="1">
      <c r="A415" s="58"/>
      <c r="B415" s="59"/>
      <c r="C415" s="60"/>
      <c r="D415" s="61"/>
      <c r="AE415" s="65"/>
    </row>
    <row r="416" spans="1:31" ht="15.75" customHeight="1">
      <c r="A416" s="58"/>
      <c r="B416" s="59"/>
      <c r="C416" s="60"/>
      <c r="D416" s="61"/>
      <c r="AE416" s="65"/>
    </row>
    <row r="417" spans="1:31" ht="15.75" customHeight="1">
      <c r="A417" s="58"/>
      <c r="B417" s="59"/>
      <c r="C417" s="60"/>
      <c r="D417" s="61"/>
      <c r="AE417" s="65"/>
    </row>
    <row r="418" spans="1:31" ht="15.75" customHeight="1">
      <c r="A418" s="58"/>
      <c r="B418" s="59"/>
      <c r="C418" s="60"/>
      <c r="D418" s="61"/>
      <c r="AE418" s="65"/>
    </row>
    <row r="419" spans="1:31" ht="15.75" customHeight="1">
      <c r="A419" s="58"/>
      <c r="B419" s="59"/>
      <c r="C419" s="60"/>
      <c r="D419" s="61"/>
      <c r="AE419" s="65"/>
    </row>
    <row r="420" spans="1:31" ht="15.75" customHeight="1">
      <c r="A420" s="58"/>
      <c r="B420" s="59"/>
      <c r="C420" s="60"/>
      <c r="D420" s="61"/>
      <c r="AE420" s="65"/>
    </row>
    <row r="421" spans="1:31" ht="15.75" customHeight="1">
      <c r="A421" s="58"/>
      <c r="B421" s="59"/>
      <c r="C421" s="60"/>
      <c r="D421" s="61"/>
      <c r="AE421" s="65"/>
    </row>
    <row r="422" spans="1:31" ht="15.75" customHeight="1">
      <c r="A422" s="58"/>
      <c r="B422" s="59"/>
      <c r="C422" s="60"/>
      <c r="D422" s="61"/>
      <c r="AE422" s="65"/>
    </row>
    <row r="423" spans="1:31" ht="15.75" customHeight="1">
      <c r="A423" s="58"/>
      <c r="B423" s="59"/>
      <c r="C423" s="60"/>
      <c r="D423" s="61"/>
      <c r="AE423" s="65"/>
    </row>
    <row r="424" spans="1:31" ht="15.75" customHeight="1">
      <c r="A424" s="58"/>
      <c r="B424" s="59"/>
      <c r="C424" s="60"/>
      <c r="D424" s="61"/>
      <c r="AE424" s="65"/>
    </row>
    <row r="425" spans="1:31" ht="15.75" customHeight="1">
      <c r="A425" s="58"/>
      <c r="B425" s="59"/>
      <c r="C425" s="60"/>
      <c r="D425" s="61"/>
      <c r="AE425" s="65"/>
    </row>
    <row r="426" spans="1:31" ht="15.75" customHeight="1">
      <c r="A426" s="58"/>
      <c r="B426" s="59"/>
      <c r="C426" s="60"/>
      <c r="D426" s="61"/>
      <c r="AE426" s="65"/>
    </row>
    <row r="427" spans="1:31" ht="15.75" customHeight="1">
      <c r="A427" s="58"/>
      <c r="B427" s="59"/>
      <c r="C427" s="60"/>
      <c r="D427" s="61"/>
      <c r="AE427" s="65"/>
    </row>
    <row r="428" spans="1:31" ht="15.75" customHeight="1">
      <c r="A428" s="58"/>
      <c r="B428" s="59"/>
      <c r="C428" s="60"/>
      <c r="D428" s="61"/>
      <c r="AE428" s="65"/>
    </row>
    <row r="429" spans="1:31" ht="15.75" customHeight="1">
      <c r="A429" s="58"/>
      <c r="B429" s="59"/>
      <c r="C429" s="60"/>
      <c r="D429" s="61"/>
      <c r="AE429" s="65"/>
    </row>
    <row r="430" spans="1:31" ht="15.75" customHeight="1">
      <c r="A430" s="58"/>
      <c r="B430" s="59"/>
      <c r="C430" s="60"/>
      <c r="D430" s="61"/>
      <c r="AE430" s="65"/>
    </row>
    <row r="431" spans="1:31" ht="15.75" customHeight="1">
      <c r="A431" s="58"/>
      <c r="B431" s="59"/>
      <c r="C431" s="60"/>
      <c r="D431" s="61"/>
      <c r="AE431" s="65"/>
    </row>
    <row r="432" spans="1:31" ht="15.75" customHeight="1">
      <c r="A432" s="58"/>
      <c r="B432" s="59"/>
      <c r="C432" s="60"/>
      <c r="D432" s="61"/>
      <c r="AE432" s="65"/>
    </row>
    <row r="433" spans="1:31" ht="15.75" customHeight="1">
      <c r="A433" s="58"/>
      <c r="B433" s="59"/>
      <c r="C433" s="60"/>
      <c r="D433" s="61"/>
      <c r="AE433" s="65"/>
    </row>
    <row r="434" spans="1:31" ht="15.75" customHeight="1">
      <c r="A434" s="58"/>
      <c r="B434" s="59"/>
      <c r="C434" s="60"/>
      <c r="D434" s="61"/>
      <c r="AE434" s="65"/>
    </row>
    <row r="435" spans="1:31" ht="15.75" customHeight="1">
      <c r="A435" s="58"/>
      <c r="B435" s="59"/>
      <c r="C435" s="60"/>
      <c r="D435" s="61"/>
      <c r="AE435" s="65"/>
    </row>
    <row r="436" spans="1:31" ht="15.75" customHeight="1">
      <c r="A436" s="58"/>
      <c r="B436" s="59"/>
      <c r="C436" s="60"/>
      <c r="D436" s="61"/>
      <c r="AE436" s="65"/>
    </row>
    <row r="437" spans="1:31" ht="15.75" customHeight="1">
      <c r="A437" s="58"/>
      <c r="B437" s="59"/>
      <c r="C437" s="60"/>
      <c r="D437" s="61"/>
      <c r="AE437" s="65"/>
    </row>
    <row r="438" spans="1:31" ht="15.75" customHeight="1">
      <c r="A438" s="58"/>
      <c r="B438" s="59"/>
      <c r="C438" s="60"/>
      <c r="D438" s="61"/>
      <c r="AE438" s="65"/>
    </row>
    <row r="439" spans="1:31" ht="15.75" customHeight="1">
      <c r="A439" s="58"/>
      <c r="B439" s="59"/>
      <c r="C439" s="60"/>
      <c r="D439" s="61"/>
      <c r="AE439" s="65"/>
    </row>
    <row r="440" spans="1:31" ht="15.75" customHeight="1">
      <c r="A440" s="58"/>
      <c r="B440" s="59"/>
      <c r="C440" s="60"/>
      <c r="D440" s="61"/>
      <c r="AE440" s="65"/>
    </row>
    <row r="441" spans="1:31" ht="15.75" customHeight="1">
      <c r="A441" s="58"/>
      <c r="B441" s="59"/>
      <c r="C441" s="60"/>
      <c r="D441" s="61"/>
      <c r="AE441" s="65"/>
    </row>
    <row r="442" spans="1:31" ht="15.75" customHeight="1">
      <c r="A442" s="58"/>
      <c r="B442" s="59"/>
      <c r="C442" s="60"/>
      <c r="D442" s="61"/>
      <c r="AE442" s="65"/>
    </row>
    <row r="443" spans="1:31" ht="15.75" customHeight="1">
      <c r="A443" s="58"/>
      <c r="B443" s="59"/>
      <c r="C443" s="60"/>
      <c r="D443" s="61"/>
      <c r="AE443" s="65"/>
    </row>
    <row r="444" spans="1:31" ht="15.75" customHeight="1">
      <c r="A444" s="58"/>
      <c r="B444" s="59"/>
      <c r="C444" s="60"/>
      <c r="D444" s="61"/>
      <c r="AE444" s="65"/>
    </row>
    <row r="445" spans="1:31" ht="15.75" customHeight="1">
      <c r="A445" s="58"/>
      <c r="B445" s="59"/>
      <c r="C445" s="60"/>
      <c r="D445" s="61"/>
      <c r="AE445" s="65"/>
    </row>
    <row r="446" spans="1:31" ht="15.75" customHeight="1">
      <c r="A446" s="58"/>
      <c r="B446" s="59"/>
      <c r="C446" s="60"/>
      <c r="D446" s="61"/>
      <c r="AE446" s="65"/>
    </row>
    <row r="447" spans="1:31" ht="15.75" customHeight="1">
      <c r="A447" s="58"/>
      <c r="B447" s="59"/>
      <c r="C447" s="60"/>
      <c r="D447" s="61"/>
      <c r="AE447" s="65"/>
    </row>
    <row r="448" spans="1:31" ht="15.75" customHeight="1">
      <c r="A448" s="58"/>
      <c r="B448" s="59"/>
      <c r="C448" s="60"/>
      <c r="D448" s="61"/>
      <c r="AE448" s="65"/>
    </row>
    <row r="449" spans="1:31" ht="15.75" customHeight="1">
      <c r="A449" s="58"/>
      <c r="B449" s="59"/>
      <c r="C449" s="60"/>
      <c r="D449" s="61"/>
      <c r="AE449" s="65"/>
    </row>
    <row r="450" spans="1:31" ht="15.75" customHeight="1">
      <c r="A450" s="58"/>
      <c r="B450" s="59"/>
      <c r="C450" s="60"/>
      <c r="D450" s="61"/>
      <c r="AE450" s="65"/>
    </row>
    <row r="451" spans="1:31" ht="15.75" customHeight="1">
      <c r="A451" s="58"/>
      <c r="B451" s="59"/>
      <c r="C451" s="60"/>
      <c r="D451" s="61"/>
      <c r="AE451" s="65"/>
    </row>
    <row r="452" spans="1:31" ht="15.75" customHeight="1">
      <c r="A452" s="58"/>
      <c r="B452" s="59"/>
      <c r="C452" s="60"/>
      <c r="D452" s="61"/>
      <c r="AE452" s="65"/>
    </row>
    <row r="453" spans="1:31" ht="15.75" customHeight="1">
      <c r="A453" s="58"/>
      <c r="B453" s="59"/>
      <c r="C453" s="60"/>
      <c r="D453" s="61"/>
      <c r="AE453" s="65"/>
    </row>
    <row r="454" spans="1:31" ht="15.75" customHeight="1">
      <c r="A454" s="58"/>
      <c r="B454" s="59"/>
      <c r="C454" s="60"/>
      <c r="D454" s="61"/>
      <c r="AE454" s="65"/>
    </row>
    <row r="455" spans="1:31" ht="15.75" customHeight="1">
      <c r="A455" s="58"/>
      <c r="B455" s="59"/>
      <c r="C455" s="60"/>
      <c r="D455" s="61"/>
      <c r="AE455" s="65"/>
    </row>
    <row r="456" spans="1:31" ht="15.75" customHeight="1">
      <c r="A456" s="58"/>
      <c r="B456" s="59"/>
      <c r="C456" s="60"/>
      <c r="D456" s="61"/>
      <c r="AE456" s="65"/>
    </row>
    <row r="457" spans="1:31" ht="15.75" customHeight="1">
      <c r="A457" s="58"/>
      <c r="B457" s="59"/>
      <c r="C457" s="60"/>
      <c r="D457" s="61"/>
      <c r="AE457" s="65"/>
    </row>
    <row r="458" spans="1:31" ht="15.75" customHeight="1">
      <c r="A458" s="58"/>
      <c r="B458" s="59"/>
      <c r="C458" s="60"/>
      <c r="D458" s="61"/>
      <c r="AE458" s="65"/>
    </row>
    <row r="459" spans="1:31" ht="15.75" customHeight="1">
      <c r="A459" s="58"/>
      <c r="B459" s="59"/>
      <c r="C459" s="60"/>
      <c r="D459" s="61"/>
      <c r="AE459" s="65"/>
    </row>
    <row r="460" spans="1:31" ht="15.75" customHeight="1">
      <c r="A460" s="58"/>
      <c r="B460" s="59"/>
      <c r="C460" s="60"/>
      <c r="D460" s="61"/>
      <c r="AE460" s="65"/>
    </row>
    <row r="461" spans="1:31" ht="15.75" customHeight="1">
      <c r="A461" s="58"/>
      <c r="B461" s="59"/>
      <c r="C461" s="60"/>
      <c r="D461" s="61"/>
      <c r="AE461" s="65"/>
    </row>
    <row r="462" spans="1:31" ht="15.75" customHeight="1">
      <c r="A462" s="58"/>
      <c r="B462" s="59"/>
      <c r="C462" s="60"/>
      <c r="D462" s="61"/>
      <c r="AE462" s="65"/>
    </row>
    <row r="463" spans="1:31" ht="15.75" customHeight="1">
      <c r="A463" s="58"/>
      <c r="B463" s="59"/>
      <c r="C463" s="60"/>
      <c r="D463" s="61"/>
      <c r="AE463" s="65"/>
    </row>
    <row r="464" spans="1:31" ht="15.75" customHeight="1">
      <c r="A464" s="58"/>
      <c r="B464" s="59"/>
      <c r="C464" s="60"/>
      <c r="D464" s="61"/>
      <c r="AE464" s="65"/>
    </row>
    <row r="465" spans="1:31" ht="15.75" customHeight="1">
      <c r="A465" s="58"/>
      <c r="B465" s="59"/>
      <c r="C465" s="60"/>
      <c r="D465" s="61"/>
      <c r="AE465" s="65"/>
    </row>
    <row r="466" spans="1:31" ht="15.75" customHeight="1">
      <c r="A466" s="58"/>
      <c r="B466" s="59"/>
      <c r="C466" s="60"/>
      <c r="D466" s="61"/>
      <c r="AE466" s="65"/>
    </row>
    <row r="467" spans="1:31" ht="15.75" customHeight="1">
      <c r="A467" s="58"/>
      <c r="B467" s="59"/>
      <c r="C467" s="60"/>
      <c r="D467" s="61"/>
      <c r="AE467" s="65"/>
    </row>
    <row r="468" spans="1:31" ht="15.75" customHeight="1">
      <c r="A468" s="58"/>
      <c r="B468" s="59"/>
      <c r="C468" s="60"/>
      <c r="D468" s="61"/>
      <c r="AE468" s="65"/>
    </row>
    <row r="469" spans="1:31" ht="15.75" customHeight="1">
      <c r="A469" s="58"/>
      <c r="B469" s="59"/>
      <c r="C469" s="60"/>
      <c r="D469" s="61"/>
      <c r="AE469" s="65"/>
    </row>
    <row r="470" spans="1:31" ht="15.75" customHeight="1">
      <c r="A470" s="58"/>
      <c r="B470" s="59"/>
      <c r="C470" s="60"/>
      <c r="D470" s="61"/>
      <c r="AE470" s="65"/>
    </row>
    <row r="471" spans="1:31" ht="15.75" customHeight="1">
      <c r="A471" s="58"/>
      <c r="B471" s="59"/>
      <c r="C471" s="60"/>
      <c r="D471" s="61"/>
      <c r="AE471" s="65"/>
    </row>
    <row r="472" spans="1:31" ht="15.75" customHeight="1">
      <c r="A472" s="58"/>
      <c r="B472" s="59"/>
      <c r="C472" s="60"/>
      <c r="D472" s="61"/>
      <c r="AE472" s="65"/>
    </row>
    <row r="473" spans="1:31" ht="15.75" customHeight="1">
      <c r="A473" s="58"/>
      <c r="B473" s="59"/>
      <c r="C473" s="60"/>
      <c r="D473" s="61"/>
      <c r="AE473" s="65"/>
    </row>
    <row r="474" spans="1:31" ht="15.75" customHeight="1">
      <c r="A474" s="58"/>
      <c r="B474" s="59"/>
      <c r="C474" s="60"/>
      <c r="D474" s="61"/>
      <c r="AE474" s="65"/>
    </row>
    <row r="475" spans="1:31" ht="15.75" customHeight="1">
      <c r="A475" s="58"/>
      <c r="B475" s="59"/>
      <c r="C475" s="60"/>
      <c r="D475" s="61"/>
      <c r="AE475" s="65"/>
    </row>
    <row r="476" spans="1:31" ht="15.75" customHeight="1">
      <c r="A476" s="58"/>
      <c r="B476" s="59"/>
      <c r="C476" s="60"/>
      <c r="D476" s="61"/>
      <c r="AE476" s="65"/>
    </row>
    <row r="477" spans="1:31" ht="15.75" customHeight="1">
      <c r="A477" s="58"/>
      <c r="B477" s="59"/>
      <c r="C477" s="60"/>
      <c r="D477" s="61"/>
      <c r="AE477" s="65"/>
    </row>
    <row r="478" spans="1:31" ht="15.75" customHeight="1">
      <c r="A478" s="58"/>
      <c r="B478" s="59"/>
      <c r="C478" s="60"/>
      <c r="D478" s="61"/>
      <c r="AE478" s="65"/>
    </row>
    <row r="479" spans="1:31" ht="15.75" customHeight="1">
      <c r="A479" s="58"/>
      <c r="B479" s="59"/>
      <c r="C479" s="60"/>
      <c r="D479" s="61"/>
      <c r="AE479" s="65"/>
    </row>
    <row r="480" spans="1:31" ht="15.75" customHeight="1">
      <c r="A480" s="58"/>
      <c r="B480" s="59"/>
      <c r="C480" s="60"/>
      <c r="D480" s="61"/>
      <c r="AE480" s="65"/>
    </row>
    <row r="481" spans="1:31" ht="15.75" customHeight="1">
      <c r="A481" s="58"/>
      <c r="B481" s="59"/>
      <c r="C481" s="60"/>
      <c r="D481" s="61"/>
      <c r="AE481" s="65"/>
    </row>
    <row r="482" spans="1:31" ht="15.75" customHeight="1">
      <c r="A482" s="58"/>
      <c r="B482" s="59"/>
      <c r="C482" s="60"/>
      <c r="D482" s="61"/>
      <c r="AE482" s="65"/>
    </row>
    <row r="483" spans="1:31" ht="15.75" customHeight="1">
      <c r="A483" s="58"/>
      <c r="B483" s="59"/>
      <c r="C483" s="60"/>
      <c r="D483" s="61"/>
      <c r="AE483" s="65"/>
    </row>
    <row r="484" spans="1:31" ht="15.75" customHeight="1">
      <c r="A484" s="58"/>
      <c r="B484" s="59"/>
      <c r="C484" s="60"/>
      <c r="D484" s="61"/>
      <c r="AE484" s="65"/>
    </row>
    <row r="485" spans="1:31" ht="15.75" customHeight="1">
      <c r="A485" s="58"/>
      <c r="B485" s="59"/>
      <c r="C485" s="60"/>
      <c r="D485" s="61"/>
      <c r="AE485" s="65"/>
    </row>
    <row r="486" spans="1:31" ht="15.75" customHeight="1">
      <c r="A486" s="58"/>
      <c r="B486" s="59"/>
      <c r="C486" s="60"/>
      <c r="D486" s="61"/>
      <c r="AE486" s="65"/>
    </row>
    <row r="487" spans="1:31" ht="15.75" customHeight="1">
      <c r="A487" s="58"/>
      <c r="B487" s="59"/>
      <c r="C487" s="60"/>
      <c r="D487" s="61"/>
      <c r="AE487" s="65"/>
    </row>
    <row r="488" spans="1:31" ht="15.75" customHeight="1">
      <c r="A488" s="58"/>
      <c r="B488" s="59"/>
      <c r="C488" s="60"/>
      <c r="D488" s="61"/>
      <c r="AE488" s="65"/>
    </row>
    <row r="489" spans="1:31" ht="15.75" customHeight="1">
      <c r="A489" s="58"/>
      <c r="B489" s="59"/>
      <c r="C489" s="60"/>
      <c r="D489" s="61"/>
      <c r="AE489" s="65"/>
    </row>
    <row r="490" spans="1:31" ht="15.75" customHeight="1">
      <c r="A490" s="58"/>
      <c r="B490" s="59"/>
      <c r="C490" s="60"/>
      <c r="D490" s="61"/>
      <c r="AE490" s="65"/>
    </row>
    <row r="491" spans="1:31" ht="15.75" customHeight="1">
      <c r="A491" s="58"/>
      <c r="B491" s="59"/>
      <c r="C491" s="60"/>
      <c r="D491" s="61"/>
      <c r="AE491" s="65"/>
    </row>
    <row r="492" spans="1:31" ht="15.75" customHeight="1">
      <c r="A492" s="58"/>
      <c r="B492" s="59"/>
      <c r="C492" s="60"/>
      <c r="D492" s="61"/>
      <c r="AE492" s="65"/>
    </row>
    <row r="493" spans="1:31" ht="15.75" customHeight="1">
      <c r="A493" s="58"/>
      <c r="B493" s="59"/>
      <c r="C493" s="60"/>
      <c r="D493" s="61"/>
      <c r="AE493" s="65"/>
    </row>
    <row r="494" spans="1:31" ht="15.75" customHeight="1">
      <c r="A494" s="58"/>
      <c r="B494" s="59"/>
      <c r="C494" s="60"/>
      <c r="D494" s="61"/>
      <c r="AE494" s="65"/>
    </row>
    <row r="495" spans="1:31" ht="15.75" customHeight="1">
      <c r="A495" s="58"/>
      <c r="B495" s="59"/>
      <c r="C495" s="60"/>
      <c r="D495" s="61"/>
      <c r="AE495" s="65"/>
    </row>
    <row r="496" spans="1:31" ht="15.75" customHeight="1">
      <c r="A496" s="58"/>
      <c r="B496" s="59"/>
      <c r="C496" s="60"/>
      <c r="D496" s="61"/>
      <c r="AE496" s="65"/>
    </row>
    <row r="497" spans="1:31" ht="15.75" customHeight="1">
      <c r="A497" s="58"/>
      <c r="B497" s="59"/>
      <c r="C497" s="60"/>
      <c r="D497" s="61"/>
      <c r="AE497" s="65"/>
    </row>
    <row r="498" spans="1:31" ht="15.75" customHeight="1">
      <c r="A498" s="58"/>
      <c r="B498" s="59"/>
      <c r="C498" s="60"/>
      <c r="D498" s="61"/>
      <c r="AE498" s="65"/>
    </row>
    <row r="499" spans="1:31" ht="15.75" customHeight="1">
      <c r="A499" s="58"/>
      <c r="B499" s="59"/>
      <c r="C499" s="60"/>
      <c r="D499" s="61"/>
      <c r="AE499" s="65"/>
    </row>
    <row r="500" spans="1:31" ht="15.75" customHeight="1">
      <c r="A500" s="58"/>
      <c r="B500" s="59"/>
      <c r="C500" s="60"/>
      <c r="D500" s="61"/>
      <c r="AE500" s="65"/>
    </row>
    <row r="501" spans="1:31" ht="15.75" customHeight="1">
      <c r="A501" s="58"/>
      <c r="B501" s="59"/>
      <c r="C501" s="60"/>
      <c r="D501" s="61"/>
      <c r="AE501" s="65"/>
    </row>
    <row r="502" spans="1:31" ht="15.75" customHeight="1">
      <c r="A502" s="58"/>
      <c r="B502" s="59"/>
      <c r="C502" s="60"/>
      <c r="D502" s="61"/>
      <c r="AE502" s="65"/>
    </row>
    <row r="503" spans="1:31" ht="15.75" customHeight="1">
      <c r="A503" s="58"/>
      <c r="B503" s="59"/>
      <c r="C503" s="60"/>
      <c r="D503" s="61"/>
      <c r="AE503" s="65"/>
    </row>
    <row r="504" spans="1:31" ht="15.75" customHeight="1">
      <c r="A504" s="58"/>
      <c r="B504" s="59"/>
      <c r="C504" s="60"/>
      <c r="D504" s="61"/>
      <c r="AE504" s="65"/>
    </row>
    <row r="505" spans="1:31" ht="15.75" customHeight="1">
      <c r="A505" s="58"/>
      <c r="B505" s="59"/>
      <c r="C505" s="60"/>
      <c r="D505" s="61"/>
      <c r="AE505" s="65"/>
    </row>
    <row r="506" spans="1:31" ht="15.75" customHeight="1">
      <c r="A506" s="58"/>
      <c r="B506" s="59"/>
      <c r="C506" s="60"/>
      <c r="D506" s="61"/>
      <c r="AE506" s="65"/>
    </row>
    <row r="507" spans="1:31" ht="15.75" customHeight="1">
      <c r="A507" s="58"/>
      <c r="B507" s="59"/>
      <c r="C507" s="60"/>
      <c r="D507" s="61"/>
      <c r="AE507" s="65"/>
    </row>
    <row r="508" spans="1:31" ht="15.75" customHeight="1">
      <c r="A508" s="58"/>
      <c r="B508" s="59"/>
      <c r="C508" s="60"/>
      <c r="D508" s="61"/>
      <c r="AE508" s="65"/>
    </row>
    <row r="509" spans="1:31" ht="15.75" customHeight="1">
      <c r="A509" s="58"/>
      <c r="B509" s="59"/>
      <c r="C509" s="60"/>
      <c r="D509" s="61"/>
      <c r="AE509" s="65"/>
    </row>
    <row r="510" spans="1:31" ht="15.75" customHeight="1">
      <c r="A510" s="58"/>
      <c r="B510" s="59"/>
      <c r="C510" s="60"/>
      <c r="D510" s="61"/>
      <c r="AE510" s="65"/>
    </row>
    <row r="511" spans="1:31" ht="15.75" customHeight="1">
      <c r="A511" s="58"/>
      <c r="B511" s="59"/>
      <c r="C511" s="60"/>
      <c r="D511" s="61"/>
      <c r="AE511" s="65"/>
    </row>
    <row r="512" spans="1:31" ht="15.75" customHeight="1">
      <c r="A512" s="58"/>
      <c r="B512" s="59"/>
      <c r="C512" s="60"/>
      <c r="D512" s="61"/>
      <c r="AE512" s="65"/>
    </row>
    <row r="513" spans="1:31" ht="15.75" customHeight="1">
      <c r="A513" s="58"/>
      <c r="B513" s="59"/>
      <c r="C513" s="60"/>
      <c r="D513" s="61"/>
      <c r="AE513" s="65"/>
    </row>
    <row r="514" spans="1:31" ht="15.75" customHeight="1">
      <c r="A514" s="58"/>
      <c r="B514" s="59"/>
      <c r="C514" s="60"/>
      <c r="D514" s="61"/>
      <c r="AE514" s="65"/>
    </row>
    <row r="515" spans="1:31" ht="15.75" customHeight="1">
      <c r="A515" s="58"/>
      <c r="B515" s="59"/>
      <c r="C515" s="60"/>
      <c r="D515" s="61"/>
      <c r="AE515" s="65"/>
    </row>
    <row r="516" spans="1:31" ht="15.75" customHeight="1">
      <c r="A516" s="58"/>
      <c r="B516" s="59"/>
      <c r="C516" s="60"/>
      <c r="D516" s="61"/>
      <c r="AE516" s="65"/>
    </row>
    <row r="517" spans="1:31" ht="15.75" customHeight="1">
      <c r="A517" s="58"/>
      <c r="B517" s="59"/>
      <c r="C517" s="60"/>
      <c r="D517" s="61"/>
      <c r="AE517" s="65"/>
    </row>
    <row r="518" spans="1:31" ht="15.75" customHeight="1">
      <c r="A518" s="58"/>
      <c r="B518" s="59"/>
      <c r="C518" s="60"/>
      <c r="D518" s="61"/>
      <c r="AE518" s="65"/>
    </row>
    <row r="519" spans="1:31" ht="15.75" customHeight="1">
      <c r="A519" s="58"/>
      <c r="B519" s="59"/>
      <c r="C519" s="60"/>
      <c r="D519" s="61"/>
      <c r="AE519" s="65"/>
    </row>
    <row r="520" spans="1:31" ht="15.75" customHeight="1">
      <c r="A520" s="58"/>
      <c r="B520" s="59"/>
      <c r="C520" s="60"/>
      <c r="D520" s="61"/>
      <c r="AE520" s="65"/>
    </row>
    <row r="521" spans="1:31" ht="15.75" customHeight="1">
      <c r="A521" s="58"/>
      <c r="B521" s="59"/>
      <c r="C521" s="60"/>
      <c r="D521" s="61"/>
      <c r="AE521" s="65"/>
    </row>
    <row r="522" spans="1:31" ht="15.75" customHeight="1">
      <c r="A522" s="58"/>
      <c r="B522" s="59"/>
      <c r="C522" s="60"/>
      <c r="D522" s="61"/>
      <c r="AE522" s="65"/>
    </row>
    <row r="523" spans="1:31" ht="15.75" customHeight="1">
      <c r="A523" s="58"/>
      <c r="B523" s="59"/>
      <c r="C523" s="60"/>
      <c r="D523" s="61"/>
      <c r="AE523" s="65"/>
    </row>
    <row r="524" spans="1:31" ht="15.75" customHeight="1">
      <c r="A524" s="58"/>
      <c r="B524" s="59"/>
      <c r="C524" s="60"/>
      <c r="D524" s="61"/>
      <c r="AE524" s="65"/>
    </row>
    <row r="525" spans="1:31" ht="15.75" customHeight="1">
      <c r="A525" s="58"/>
      <c r="B525" s="59"/>
      <c r="C525" s="60"/>
      <c r="D525" s="61"/>
      <c r="AE525" s="65"/>
    </row>
    <row r="526" spans="1:31" ht="15.75" customHeight="1">
      <c r="A526" s="58"/>
      <c r="B526" s="59"/>
      <c r="C526" s="60"/>
      <c r="D526" s="61"/>
      <c r="AE526" s="65"/>
    </row>
    <row r="527" spans="1:31" ht="15.75" customHeight="1">
      <c r="A527" s="58"/>
      <c r="B527" s="59"/>
      <c r="C527" s="60"/>
      <c r="D527" s="61"/>
      <c r="AE527" s="65"/>
    </row>
    <row r="528" spans="1:31" ht="15.75" customHeight="1">
      <c r="A528" s="58"/>
      <c r="B528" s="59"/>
      <c r="C528" s="60"/>
      <c r="D528" s="61"/>
      <c r="AE528" s="65"/>
    </row>
    <row r="529" spans="1:31" ht="15.75" customHeight="1">
      <c r="A529" s="58"/>
      <c r="B529" s="59"/>
      <c r="C529" s="60"/>
      <c r="D529" s="61"/>
      <c r="AE529" s="65"/>
    </row>
    <row r="530" spans="1:31" ht="15.75" customHeight="1">
      <c r="A530" s="58"/>
      <c r="B530" s="59"/>
      <c r="C530" s="60"/>
      <c r="D530" s="61"/>
      <c r="AE530" s="65"/>
    </row>
    <row r="531" spans="1:31" ht="15.75" customHeight="1">
      <c r="A531" s="58"/>
      <c r="B531" s="59"/>
      <c r="C531" s="60"/>
      <c r="D531" s="61"/>
      <c r="AE531" s="65"/>
    </row>
    <row r="532" spans="1:31" ht="15.75" customHeight="1">
      <c r="A532" s="58"/>
      <c r="B532" s="59"/>
      <c r="C532" s="60"/>
      <c r="D532" s="61"/>
      <c r="AE532" s="65"/>
    </row>
    <row r="533" spans="1:31" ht="15.75" customHeight="1">
      <c r="A533" s="58"/>
      <c r="B533" s="59"/>
      <c r="C533" s="60"/>
      <c r="D533" s="61"/>
      <c r="AE533" s="65"/>
    </row>
    <row r="534" spans="1:31" ht="15.75" customHeight="1">
      <c r="A534" s="58"/>
      <c r="B534" s="59"/>
      <c r="C534" s="60"/>
      <c r="D534" s="61"/>
      <c r="AE534" s="65"/>
    </row>
    <row r="535" spans="1:31" ht="15.75" customHeight="1">
      <c r="A535" s="58"/>
      <c r="B535" s="59"/>
      <c r="C535" s="60"/>
      <c r="D535" s="61"/>
      <c r="AE535" s="65"/>
    </row>
    <row r="536" spans="1:31" ht="15.75" customHeight="1">
      <c r="A536" s="58"/>
      <c r="B536" s="59"/>
      <c r="C536" s="60"/>
      <c r="D536" s="61"/>
      <c r="AE536" s="65"/>
    </row>
    <row r="537" spans="1:31" ht="15.75" customHeight="1">
      <c r="A537" s="58"/>
      <c r="B537" s="59"/>
      <c r="C537" s="60"/>
      <c r="D537" s="61"/>
      <c r="AE537" s="65"/>
    </row>
    <row r="538" spans="1:31" ht="15.75" customHeight="1">
      <c r="A538" s="58"/>
      <c r="B538" s="59"/>
      <c r="C538" s="60"/>
      <c r="D538" s="61"/>
      <c r="AE538" s="65"/>
    </row>
    <row r="539" spans="1:31" ht="15.75" customHeight="1">
      <c r="A539" s="58"/>
      <c r="B539" s="59"/>
      <c r="C539" s="60"/>
      <c r="D539" s="61"/>
      <c r="AE539" s="65"/>
    </row>
    <row r="540" spans="1:31" ht="15.75" customHeight="1">
      <c r="A540" s="58"/>
      <c r="B540" s="59"/>
      <c r="C540" s="60"/>
      <c r="D540" s="61"/>
      <c r="AE540" s="65"/>
    </row>
    <row r="541" spans="1:31" ht="15.75" customHeight="1">
      <c r="A541" s="58"/>
      <c r="B541" s="59"/>
      <c r="C541" s="60"/>
      <c r="D541" s="61"/>
      <c r="AE541" s="65"/>
    </row>
    <row r="542" spans="1:31" ht="15.75" customHeight="1">
      <c r="A542" s="58"/>
      <c r="B542" s="59"/>
      <c r="C542" s="60"/>
      <c r="D542" s="61"/>
      <c r="AE542" s="65"/>
    </row>
    <row r="543" spans="1:31" ht="15.75" customHeight="1">
      <c r="A543" s="58"/>
      <c r="B543" s="59"/>
      <c r="C543" s="60"/>
      <c r="D543" s="61"/>
      <c r="AE543" s="65"/>
    </row>
    <row r="544" spans="1:31" ht="15.75" customHeight="1">
      <c r="A544" s="58"/>
      <c r="B544" s="59"/>
      <c r="C544" s="60"/>
      <c r="D544" s="61"/>
      <c r="AE544" s="65"/>
    </row>
    <row r="545" spans="1:31" ht="15.75" customHeight="1">
      <c r="A545" s="58"/>
      <c r="B545" s="59"/>
      <c r="C545" s="60"/>
      <c r="D545" s="61"/>
      <c r="AE545" s="65"/>
    </row>
    <row r="546" spans="1:31" ht="15.75" customHeight="1">
      <c r="A546" s="58"/>
      <c r="B546" s="59"/>
      <c r="C546" s="60"/>
      <c r="D546" s="61"/>
      <c r="AE546" s="65"/>
    </row>
    <row r="547" spans="1:31" ht="15.75" customHeight="1">
      <c r="A547" s="58"/>
      <c r="B547" s="59"/>
      <c r="C547" s="60"/>
      <c r="D547" s="61"/>
      <c r="AE547" s="65"/>
    </row>
    <row r="548" spans="1:31" ht="15.75" customHeight="1">
      <c r="A548" s="58"/>
      <c r="B548" s="59"/>
      <c r="C548" s="60"/>
      <c r="D548" s="61"/>
      <c r="AE548" s="65"/>
    </row>
    <row r="549" spans="1:31" ht="15.75" customHeight="1">
      <c r="A549" s="58"/>
      <c r="B549" s="59"/>
      <c r="C549" s="60"/>
      <c r="D549" s="61"/>
      <c r="AE549" s="65"/>
    </row>
    <row r="550" spans="1:31" ht="15.75" customHeight="1">
      <c r="A550" s="58"/>
      <c r="B550" s="59"/>
      <c r="C550" s="60"/>
      <c r="D550" s="61"/>
      <c r="AE550" s="65"/>
    </row>
    <row r="551" spans="1:31" ht="15.75" customHeight="1">
      <c r="A551" s="58"/>
      <c r="B551" s="59"/>
      <c r="C551" s="60"/>
      <c r="D551" s="61"/>
      <c r="AE551" s="65"/>
    </row>
    <row r="552" spans="1:31" ht="15.75" customHeight="1">
      <c r="A552" s="58"/>
      <c r="B552" s="59"/>
      <c r="C552" s="60"/>
      <c r="D552" s="61"/>
      <c r="AE552" s="65"/>
    </row>
    <row r="553" spans="1:31" ht="15.75" customHeight="1">
      <c r="A553" s="58"/>
      <c r="B553" s="59"/>
      <c r="C553" s="60"/>
      <c r="D553" s="61"/>
      <c r="AE553" s="65"/>
    </row>
    <row r="554" spans="1:31" ht="15.75" customHeight="1">
      <c r="A554" s="58"/>
      <c r="B554" s="59"/>
      <c r="C554" s="60"/>
      <c r="D554" s="61"/>
      <c r="AE554" s="65"/>
    </row>
    <row r="555" spans="1:31" ht="15.75" customHeight="1">
      <c r="A555" s="58"/>
      <c r="B555" s="59"/>
      <c r="C555" s="60"/>
      <c r="D555" s="61"/>
      <c r="AE555" s="65"/>
    </row>
    <row r="556" spans="1:31" ht="15.75" customHeight="1">
      <c r="A556" s="58"/>
      <c r="B556" s="59"/>
      <c r="C556" s="60"/>
      <c r="D556" s="61"/>
      <c r="AE556" s="65"/>
    </row>
    <row r="557" spans="1:31" ht="15.75" customHeight="1">
      <c r="A557" s="58"/>
      <c r="B557" s="59"/>
      <c r="C557" s="60"/>
      <c r="D557" s="61"/>
      <c r="AE557" s="65"/>
    </row>
    <row r="558" spans="1:31" ht="15.75" customHeight="1">
      <c r="A558" s="58"/>
      <c r="B558" s="59"/>
      <c r="C558" s="60"/>
      <c r="D558" s="61"/>
      <c r="AE558" s="65"/>
    </row>
    <row r="559" spans="1:31" ht="15.75" customHeight="1">
      <c r="A559" s="58"/>
      <c r="B559" s="59"/>
      <c r="C559" s="60"/>
      <c r="D559" s="61"/>
      <c r="AE559" s="65"/>
    </row>
    <row r="560" spans="1:31" ht="15.75" customHeight="1">
      <c r="A560" s="58"/>
      <c r="B560" s="59"/>
      <c r="C560" s="60"/>
      <c r="D560" s="61"/>
      <c r="AE560" s="65"/>
    </row>
    <row r="561" spans="1:31" ht="15.75" customHeight="1">
      <c r="A561" s="58"/>
      <c r="B561" s="59"/>
      <c r="C561" s="60"/>
      <c r="D561" s="61"/>
      <c r="AE561" s="65"/>
    </row>
    <row r="562" spans="1:31" ht="15.75" customHeight="1">
      <c r="A562" s="58"/>
      <c r="B562" s="59"/>
      <c r="C562" s="60"/>
      <c r="D562" s="61"/>
      <c r="AE562" s="65"/>
    </row>
    <row r="563" spans="1:31" ht="15.75" customHeight="1">
      <c r="A563" s="58"/>
      <c r="B563" s="59"/>
      <c r="C563" s="60"/>
      <c r="D563" s="61"/>
      <c r="AE563" s="65"/>
    </row>
    <row r="564" spans="1:31" ht="15.75" customHeight="1">
      <c r="A564" s="58"/>
      <c r="B564" s="59"/>
      <c r="C564" s="60"/>
      <c r="D564" s="61"/>
      <c r="AE564" s="65"/>
    </row>
    <row r="565" spans="1:31" ht="15.75" customHeight="1">
      <c r="A565" s="58"/>
      <c r="B565" s="59"/>
      <c r="C565" s="60"/>
      <c r="D565" s="61"/>
      <c r="AE565" s="65"/>
    </row>
    <row r="566" spans="1:31" ht="15.75" customHeight="1">
      <c r="A566" s="58"/>
      <c r="B566" s="59"/>
      <c r="C566" s="60"/>
      <c r="D566" s="61"/>
      <c r="AE566" s="65"/>
    </row>
    <row r="567" spans="1:31" ht="15.75" customHeight="1">
      <c r="A567" s="58"/>
      <c r="B567" s="59"/>
      <c r="C567" s="60"/>
      <c r="D567" s="61"/>
      <c r="AE567" s="65"/>
    </row>
    <row r="568" spans="1:31" ht="15.75" customHeight="1">
      <c r="A568" s="58"/>
      <c r="B568" s="59"/>
      <c r="C568" s="60"/>
      <c r="D568" s="61"/>
      <c r="AE568" s="65"/>
    </row>
    <row r="569" spans="1:31" ht="15.75" customHeight="1">
      <c r="A569" s="58"/>
      <c r="B569" s="59"/>
      <c r="C569" s="60"/>
      <c r="D569" s="61"/>
      <c r="AE569" s="65"/>
    </row>
    <row r="570" spans="1:31" ht="15.75" customHeight="1">
      <c r="A570" s="58"/>
      <c r="B570" s="59"/>
      <c r="C570" s="60"/>
      <c r="D570" s="61"/>
      <c r="AE570" s="65"/>
    </row>
    <row r="571" spans="1:31" ht="15.75" customHeight="1">
      <c r="A571" s="58"/>
      <c r="B571" s="59"/>
      <c r="C571" s="60"/>
      <c r="D571" s="61"/>
      <c r="AE571" s="65"/>
    </row>
    <row r="572" spans="1:31" ht="15.75" customHeight="1">
      <c r="A572" s="58"/>
      <c r="B572" s="59"/>
      <c r="C572" s="60"/>
      <c r="D572" s="61"/>
      <c r="AE572" s="65"/>
    </row>
    <row r="573" spans="1:31" ht="15.75" customHeight="1">
      <c r="A573" s="58"/>
      <c r="B573" s="59"/>
      <c r="C573" s="60"/>
      <c r="D573" s="61"/>
      <c r="AE573" s="65"/>
    </row>
    <row r="574" spans="1:31" ht="15.75" customHeight="1">
      <c r="A574" s="58"/>
      <c r="B574" s="59"/>
      <c r="C574" s="60"/>
      <c r="D574" s="61"/>
      <c r="AE574" s="65"/>
    </row>
    <row r="575" spans="1:31" ht="15.75" customHeight="1">
      <c r="A575" s="58"/>
      <c r="B575" s="59"/>
      <c r="C575" s="60"/>
      <c r="D575" s="61"/>
      <c r="AE575" s="65"/>
    </row>
    <row r="576" spans="1:31" ht="15.75" customHeight="1">
      <c r="A576" s="58"/>
      <c r="B576" s="59"/>
      <c r="C576" s="60"/>
      <c r="D576" s="61"/>
      <c r="AE576" s="65"/>
    </row>
    <row r="577" spans="1:31" ht="15.75" customHeight="1">
      <c r="A577" s="58"/>
      <c r="B577" s="59"/>
      <c r="C577" s="60"/>
      <c r="D577" s="61"/>
      <c r="AE577" s="65"/>
    </row>
    <row r="578" spans="1:31" ht="15.75" customHeight="1">
      <c r="A578" s="58"/>
      <c r="B578" s="59"/>
      <c r="C578" s="60"/>
      <c r="D578" s="61"/>
      <c r="AE578" s="65"/>
    </row>
    <row r="579" spans="1:31" ht="15.75" customHeight="1">
      <c r="A579" s="58"/>
      <c r="B579" s="59"/>
      <c r="C579" s="60"/>
      <c r="D579" s="61"/>
      <c r="AE579" s="65"/>
    </row>
    <row r="580" spans="1:31" ht="15.75" customHeight="1">
      <c r="A580" s="58"/>
      <c r="B580" s="59"/>
      <c r="C580" s="60"/>
      <c r="D580" s="61"/>
      <c r="AE580" s="65"/>
    </row>
    <row r="581" spans="1:31" ht="15.75" customHeight="1">
      <c r="A581" s="58"/>
      <c r="B581" s="59"/>
      <c r="C581" s="60"/>
      <c r="D581" s="61"/>
      <c r="AE581" s="65"/>
    </row>
    <row r="582" spans="1:31" ht="15.75" customHeight="1">
      <c r="A582" s="58"/>
      <c r="B582" s="59"/>
      <c r="C582" s="60"/>
      <c r="D582" s="61"/>
      <c r="AE582" s="65"/>
    </row>
    <row r="583" spans="1:31" ht="15.75" customHeight="1">
      <c r="A583" s="58"/>
      <c r="B583" s="59"/>
      <c r="C583" s="60"/>
      <c r="D583" s="61"/>
      <c r="AE583" s="65"/>
    </row>
    <row r="584" spans="1:31" ht="15.75" customHeight="1">
      <c r="A584" s="58"/>
      <c r="B584" s="59"/>
      <c r="C584" s="60"/>
      <c r="D584" s="61"/>
      <c r="AE584" s="65"/>
    </row>
    <row r="585" spans="1:31" ht="15.75" customHeight="1">
      <c r="A585" s="58"/>
      <c r="B585" s="59"/>
      <c r="C585" s="60"/>
      <c r="D585" s="61"/>
      <c r="AE585" s="65"/>
    </row>
    <row r="586" spans="1:31" ht="15.75" customHeight="1">
      <c r="A586" s="58"/>
      <c r="B586" s="59"/>
      <c r="C586" s="60"/>
      <c r="D586" s="61"/>
      <c r="AE586" s="65"/>
    </row>
    <row r="587" spans="1:31" ht="15.75" customHeight="1">
      <c r="A587" s="58"/>
      <c r="B587" s="59"/>
      <c r="C587" s="60"/>
      <c r="D587" s="61"/>
      <c r="AE587" s="65"/>
    </row>
    <row r="588" spans="1:31" ht="15.75" customHeight="1">
      <c r="A588" s="58"/>
      <c r="B588" s="59"/>
      <c r="C588" s="60"/>
      <c r="D588" s="61"/>
      <c r="AE588" s="65"/>
    </row>
    <row r="589" spans="1:31" ht="15.75" customHeight="1">
      <c r="A589" s="58"/>
      <c r="B589" s="59"/>
      <c r="C589" s="60"/>
      <c r="D589" s="61"/>
      <c r="AE589" s="65"/>
    </row>
    <row r="590" spans="1:31" ht="15.75" customHeight="1">
      <c r="A590" s="58"/>
      <c r="B590" s="59"/>
      <c r="C590" s="60"/>
      <c r="D590" s="61"/>
      <c r="AE590" s="65"/>
    </row>
    <row r="591" spans="1:31" ht="15.75" customHeight="1">
      <c r="A591" s="58"/>
      <c r="B591" s="59"/>
      <c r="C591" s="60"/>
      <c r="D591" s="61"/>
      <c r="AE591" s="65"/>
    </row>
    <row r="592" spans="1:31" ht="15.75" customHeight="1">
      <c r="A592" s="58"/>
      <c r="B592" s="59"/>
      <c r="C592" s="60"/>
      <c r="D592" s="61"/>
      <c r="AE592" s="65"/>
    </row>
    <row r="593" spans="1:31" ht="15.75" customHeight="1">
      <c r="A593" s="58"/>
      <c r="B593" s="59"/>
      <c r="C593" s="60"/>
      <c r="D593" s="61"/>
      <c r="AE593" s="65"/>
    </row>
    <row r="594" spans="1:31" ht="15.75" customHeight="1">
      <c r="A594" s="58"/>
      <c r="B594" s="59"/>
      <c r="C594" s="60"/>
      <c r="D594" s="61"/>
      <c r="AE594" s="65"/>
    </row>
    <row r="595" spans="1:31" ht="15.75" customHeight="1">
      <c r="A595" s="58"/>
      <c r="B595" s="59"/>
      <c r="C595" s="60"/>
      <c r="D595" s="61"/>
      <c r="AE595" s="65"/>
    </row>
    <row r="596" spans="1:31" ht="15.75" customHeight="1">
      <c r="A596" s="58"/>
      <c r="B596" s="59"/>
      <c r="C596" s="60"/>
      <c r="D596" s="61"/>
      <c r="AE596" s="65"/>
    </row>
    <row r="597" spans="1:31" ht="15.75" customHeight="1">
      <c r="A597" s="58"/>
      <c r="B597" s="59"/>
      <c r="C597" s="60"/>
      <c r="D597" s="61"/>
      <c r="AE597" s="65"/>
    </row>
    <row r="598" spans="1:31" ht="15.75" customHeight="1">
      <c r="A598" s="58"/>
      <c r="B598" s="59"/>
      <c r="C598" s="60"/>
      <c r="D598" s="61"/>
      <c r="AE598" s="65"/>
    </row>
    <row r="599" spans="1:31" ht="15.75" customHeight="1">
      <c r="A599" s="58"/>
      <c r="B599" s="59"/>
      <c r="C599" s="60"/>
      <c r="D599" s="61"/>
      <c r="AE599" s="65"/>
    </row>
    <row r="600" spans="1:31" ht="15.75" customHeight="1">
      <c r="A600" s="58"/>
      <c r="B600" s="59"/>
      <c r="C600" s="60"/>
      <c r="D600" s="61"/>
      <c r="AE600" s="65"/>
    </row>
    <row r="601" spans="1:31" ht="15.75" customHeight="1">
      <c r="A601" s="58"/>
      <c r="B601" s="59"/>
      <c r="C601" s="60"/>
      <c r="D601" s="61"/>
      <c r="AE601" s="65"/>
    </row>
    <row r="602" spans="1:31" ht="15.75" customHeight="1">
      <c r="A602" s="58"/>
      <c r="B602" s="59"/>
      <c r="C602" s="60"/>
      <c r="D602" s="61"/>
      <c r="AE602" s="65"/>
    </row>
    <row r="603" spans="1:31" ht="15.75" customHeight="1">
      <c r="A603" s="58"/>
      <c r="B603" s="59"/>
      <c r="C603" s="60"/>
      <c r="D603" s="61"/>
      <c r="AE603" s="65"/>
    </row>
    <row r="604" spans="1:31" ht="15.75" customHeight="1">
      <c r="A604" s="58"/>
      <c r="B604" s="59"/>
      <c r="C604" s="60"/>
      <c r="D604" s="61"/>
      <c r="AE604" s="65"/>
    </row>
    <row r="605" spans="1:31" ht="15.75" customHeight="1">
      <c r="A605" s="58"/>
      <c r="B605" s="59"/>
      <c r="C605" s="60"/>
      <c r="D605" s="61"/>
      <c r="AE605" s="65"/>
    </row>
    <row r="606" spans="1:31" ht="15.75" customHeight="1">
      <c r="A606" s="58"/>
      <c r="B606" s="59"/>
      <c r="C606" s="60"/>
      <c r="D606" s="61"/>
      <c r="AE606" s="65"/>
    </row>
    <row r="607" spans="1:31" ht="15.75" customHeight="1">
      <c r="A607" s="58"/>
      <c r="B607" s="59"/>
      <c r="C607" s="60"/>
      <c r="D607" s="61"/>
      <c r="AE607" s="65"/>
    </row>
    <row r="608" spans="1:31" ht="15.75" customHeight="1">
      <c r="A608" s="58"/>
      <c r="B608" s="59"/>
      <c r="C608" s="60"/>
      <c r="D608" s="61"/>
      <c r="AE608" s="65"/>
    </row>
    <row r="609" spans="1:31" ht="15.75" customHeight="1">
      <c r="A609" s="58"/>
      <c r="B609" s="59"/>
      <c r="C609" s="60"/>
      <c r="D609" s="61"/>
      <c r="AE609" s="65"/>
    </row>
    <row r="610" spans="1:31" ht="15.75" customHeight="1">
      <c r="A610" s="58"/>
      <c r="B610" s="59"/>
      <c r="C610" s="60"/>
      <c r="D610" s="61"/>
      <c r="AE610" s="65"/>
    </row>
    <row r="611" spans="1:31" ht="15.75" customHeight="1">
      <c r="A611" s="58"/>
      <c r="B611" s="59"/>
      <c r="C611" s="60"/>
      <c r="D611" s="61"/>
      <c r="AE611" s="65"/>
    </row>
    <row r="612" spans="1:31" ht="15.75" customHeight="1">
      <c r="A612" s="58"/>
      <c r="B612" s="59"/>
      <c r="C612" s="60"/>
      <c r="D612" s="61"/>
      <c r="AE612" s="65"/>
    </row>
    <row r="613" spans="1:31" ht="15.75" customHeight="1">
      <c r="A613" s="58"/>
      <c r="B613" s="59"/>
      <c r="C613" s="60"/>
      <c r="D613" s="61"/>
      <c r="AE613" s="65"/>
    </row>
    <row r="614" spans="1:31" ht="15.75" customHeight="1">
      <c r="A614" s="58"/>
      <c r="B614" s="59"/>
      <c r="C614" s="60"/>
      <c r="D614" s="61"/>
      <c r="AE614" s="65"/>
    </row>
    <row r="615" spans="1:31" ht="15.75" customHeight="1">
      <c r="A615" s="58"/>
      <c r="B615" s="59"/>
      <c r="C615" s="60"/>
      <c r="D615" s="61"/>
      <c r="AE615" s="65"/>
    </row>
    <row r="616" spans="1:31" ht="15.75" customHeight="1">
      <c r="A616" s="58"/>
      <c r="B616" s="59"/>
      <c r="C616" s="60"/>
      <c r="D616" s="61"/>
      <c r="AE616" s="65"/>
    </row>
    <row r="617" spans="1:31" ht="15.75" customHeight="1">
      <c r="A617" s="58"/>
      <c r="B617" s="59"/>
      <c r="C617" s="60"/>
      <c r="D617" s="61"/>
      <c r="AE617" s="65"/>
    </row>
    <row r="618" spans="1:31" ht="15.75" customHeight="1">
      <c r="A618" s="58"/>
      <c r="B618" s="59"/>
      <c r="C618" s="60"/>
      <c r="D618" s="61"/>
      <c r="AE618" s="65"/>
    </row>
    <row r="619" spans="1:31" ht="15.75" customHeight="1">
      <c r="A619" s="58"/>
      <c r="B619" s="59"/>
      <c r="C619" s="60"/>
      <c r="D619" s="61"/>
      <c r="AE619" s="65"/>
    </row>
    <row r="620" spans="1:31" ht="15.75" customHeight="1">
      <c r="A620" s="58"/>
      <c r="B620" s="59"/>
      <c r="C620" s="60"/>
      <c r="D620" s="61"/>
      <c r="AE620" s="65"/>
    </row>
    <row r="621" spans="1:31" ht="15.75" customHeight="1">
      <c r="A621" s="58"/>
      <c r="B621" s="59"/>
      <c r="C621" s="60"/>
      <c r="D621" s="61"/>
      <c r="AE621" s="65"/>
    </row>
    <row r="622" spans="1:31" ht="15.75" customHeight="1">
      <c r="A622" s="58"/>
      <c r="B622" s="59"/>
      <c r="C622" s="60"/>
      <c r="D622" s="61"/>
      <c r="AE622" s="65"/>
    </row>
    <row r="623" spans="1:31" ht="15.75" customHeight="1">
      <c r="A623" s="58"/>
      <c r="B623" s="59"/>
      <c r="C623" s="60"/>
      <c r="D623" s="61"/>
      <c r="AE623" s="65"/>
    </row>
    <row r="624" spans="1:31" ht="15.75" customHeight="1">
      <c r="A624" s="58"/>
      <c r="B624" s="59"/>
      <c r="C624" s="60"/>
      <c r="D624" s="61"/>
      <c r="AE624" s="65"/>
    </row>
    <row r="625" spans="1:31" ht="15.75" customHeight="1">
      <c r="A625" s="58"/>
      <c r="B625" s="59"/>
      <c r="C625" s="60"/>
      <c r="D625" s="61"/>
      <c r="AE625" s="65"/>
    </row>
    <row r="626" spans="1:31" ht="15.75" customHeight="1">
      <c r="A626" s="58"/>
      <c r="B626" s="59"/>
      <c r="C626" s="60"/>
      <c r="D626" s="61"/>
      <c r="AE626" s="65"/>
    </row>
    <row r="627" spans="1:31" ht="15.75" customHeight="1">
      <c r="A627" s="58"/>
      <c r="B627" s="59"/>
      <c r="C627" s="60"/>
      <c r="D627" s="61"/>
      <c r="AE627" s="65"/>
    </row>
    <row r="628" spans="1:31" ht="15.75" customHeight="1">
      <c r="A628" s="58"/>
      <c r="B628" s="59"/>
      <c r="C628" s="60"/>
      <c r="D628" s="61"/>
      <c r="AE628" s="65"/>
    </row>
    <row r="629" spans="1:31" ht="15.75" customHeight="1">
      <c r="A629" s="58"/>
      <c r="B629" s="59"/>
      <c r="C629" s="60"/>
      <c r="D629" s="61"/>
      <c r="AE629" s="65"/>
    </row>
    <row r="630" spans="1:31" ht="15.75" customHeight="1">
      <c r="A630" s="58"/>
      <c r="B630" s="59"/>
      <c r="C630" s="60"/>
      <c r="D630" s="61"/>
      <c r="AE630" s="65"/>
    </row>
    <row r="631" spans="1:31" ht="15.75" customHeight="1">
      <c r="A631" s="58"/>
      <c r="B631" s="59"/>
      <c r="C631" s="60"/>
      <c r="D631" s="61"/>
      <c r="AE631" s="65"/>
    </row>
    <row r="632" spans="1:31" ht="15.75" customHeight="1">
      <c r="A632" s="58"/>
      <c r="B632" s="59"/>
      <c r="C632" s="60"/>
      <c r="D632" s="61"/>
      <c r="AE632" s="65"/>
    </row>
    <row r="633" spans="1:31" ht="15.75" customHeight="1">
      <c r="A633" s="58"/>
      <c r="B633" s="59"/>
      <c r="C633" s="60"/>
      <c r="D633" s="61"/>
      <c r="AE633" s="65"/>
    </row>
    <row r="634" spans="1:31" ht="15.75" customHeight="1">
      <c r="A634" s="58"/>
      <c r="B634" s="59"/>
      <c r="C634" s="60"/>
      <c r="D634" s="61"/>
      <c r="AE634" s="65"/>
    </row>
    <row r="635" spans="1:31" ht="15.75" customHeight="1">
      <c r="A635" s="58"/>
      <c r="B635" s="59"/>
      <c r="C635" s="60"/>
      <c r="D635" s="61"/>
      <c r="AE635" s="65"/>
    </row>
    <row r="636" spans="1:31" ht="15.75" customHeight="1">
      <c r="A636" s="58"/>
      <c r="B636" s="59"/>
      <c r="C636" s="60"/>
      <c r="D636" s="61"/>
      <c r="AE636" s="65"/>
    </row>
    <row r="637" spans="1:31" ht="15.75" customHeight="1">
      <c r="A637" s="58"/>
      <c r="B637" s="59"/>
      <c r="C637" s="60"/>
      <c r="D637" s="61"/>
      <c r="AE637" s="65"/>
    </row>
    <row r="638" spans="1:31" ht="15.75" customHeight="1">
      <c r="A638" s="58"/>
      <c r="B638" s="59"/>
      <c r="C638" s="60"/>
      <c r="D638" s="61"/>
      <c r="AE638" s="65"/>
    </row>
    <row r="639" spans="1:31" ht="15.75" customHeight="1">
      <c r="A639" s="58"/>
      <c r="B639" s="59"/>
      <c r="C639" s="60"/>
      <c r="D639" s="61"/>
      <c r="AE639" s="65"/>
    </row>
    <row r="640" spans="1:31" ht="15.75" customHeight="1">
      <c r="A640" s="58"/>
      <c r="B640" s="59"/>
      <c r="C640" s="60"/>
      <c r="D640" s="61"/>
      <c r="AE640" s="65"/>
    </row>
    <row r="641" spans="1:31" ht="15.75" customHeight="1">
      <c r="A641" s="58"/>
      <c r="B641" s="59"/>
      <c r="C641" s="60"/>
      <c r="D641" s="61"/>
      <c r="AE641" s="65"/>
    </row>
    <row r="642" spans="1:31" ht="15.75" customHeight="1">
      <c r="A642" s="58"/>
      <c r="B642" s="59"/>
      <c r="C642" s="60"/>
      <c r="D642" s="61"/>
      <c r="AE642" s="65"/>
    </row>
    <row r="643" spans="1:31" ht="15.75" customHeight="1">
      <c r="A643" s="58"/>
      <c r="B643" s="59"/>
      <c r="C643" s="60"/>
      <c r="D643" s="61"/>
      <c r="AE643" s="65"/>
    </row>
    <row r="644" spans="1:31" ht="15.75" customHeight="1">
      <c r="A644" s="58"/>
      <c r="B644" s="59"/>
      <c r="C644" s="60"/>
      <c r="D644" s="61"/>
      <c r="AE644" s="65"/>
    </row>
    <row r="645" spans="1:31" ht="15.75" customHeight="1">
      <c r="A645" s="58"/>
      <c r="B645" s="59"/>
      <c r="C645" s="60"/>
      <c r="D645" s="61"/>
      <c r="AE645" s="65"/>
    </row>
    <row r="646" spans="1:31" ht="15.75" customHeight="1">
      <c r="A646" s="58"/>
      <c r="B646" s="59"/>
      <c r="C646" s="60"/>
      <c r="D646" s="61"/>
      <c r="AE646" s="65"/>
    </row>
    <row r="647" spans="1:31" ht="15.75" customHeight="1">
      <c r="A647" s="58"/>
      <c r="B647" s="59"/>
      <c r="C647" s="60"/>
      <c r="D647" s="61"/>
      <c r="AE647" s="65"/>
    </row>
    <row r="648" spans="1:31" ht="15.75" customHeight="1">
      <c r="A648" s="58"/>
      <c r="B648" s="59"/>
      <c r="C648" s="60"/>
      <c r="D648" s="61"/>
      <c r="AE648" s="65"/>
    </row>
    <row r="649" spans="1:31" ht="15.75" customHeight="1">
      <c r="A649" s="58"/>
      <c r="B649" s="59"/>
      <c r="C649" s="60"/>
      <c r="D649" s="61"/>
      <c r="AE649" s="65"/>
    </row>
    <row r="650" spans="1:31" ht="15.75" customHeight="1">
      <c r="A650" s="58"/>
      <c r="B650" s="59"/>
      <c r="C650" s="60"/>
      <c r="D650" s="61"/>
      <c r="AE650" s="65"/>
    </row>
    <row r="651" spans="1:31" ht="15.75" customHeight="1">
      <c r="A651" s="58"/>
      <c r="B651" s="59"/>
      <c r="C651" s="60"/>
      <c r="D651" s="61"/>
      <c r="AE651" s="65"/>
    </row>
    <row r="652" spans="1:31" ht="15.75" customHeight="1">
      <c r="A652" s="58"/>
      <c r="B652" s="59"/>
      <c r="C652" s="60"/>
      <c r="D652" s="61"/>
      <c r="AE652" s="65"/>
    </row>
    <row r="653" spans="1:31" ht="15.75" customHeight="1">
      <c r="A653" s="58"/>
      <c r="B653" s="59"/>
      <c r="C653" s="60"/>
      <c r="D653" s="61"/>
      <c r="AE653" s="65"/>
    </row>
    <row r="654" spans="1:31" ht="15.75" customHeight="1">
      <c r="A654" s="58"/>
      <c r="B654" s="59"/>
      <c r="C654" s="60"/>
      <c r="D654" s="61"/>
      <c r="AE654" s="65"/>
    </row>
    <row r="655" spans="1:31" ht="15.75" customHeight="1">
      <c r="A655" s="58"/>
      <c r="B655" s="59"/>
      <c r="C655" s="60"/>
      <c r="D655" s="61"/>
      <c r="AE655" s="65"/>
    </row>
    <row r="656" spans="1:31" ht="15.75" customHeight="1">
      <c r="A656" s="58"/>
      <c r="B656" s="59"/>
      <c r="C656" s="60"/>
      <c r="D656" s="61"/>
      <c r="AE656" s="65"/>
    </row>
    <row r="657" spans="1:31" ht="15.75" customHeight="1">
      <c r="A657" s="58"/>
      <c r="B657" s="59"/>
      <c r="C657" s="60"/>
      <c r="D657" s="61"/>
      <c r="AE657" s="65"/>
    </row>
    <row r="658" spans="1:31" ht="15.75" customHeight="1">
      <c r="A658" s="58"/>
      <c r="B658" s="59"/>
      <c r="C658" s="60"/>
      <c r="D658" s="61"/>
      <c r="AE658" s="65"/>
    </row>
    <row r="659" spans="1:31" ht="15.75" customHeight="1">
      <c r="A659" s="58"/>
      <c r="B659" s="59"/>
      <c r="C659" s="60"/>
      <c r="D659" s="61"/>
      <c r="AE659" s="65"/>
    </row>
    <row r="660" spans="1:31" ht="15.75" customHeight="1">
      <c r="A660" s="58"/>
      <c r="B660" s="59"/>
      <c r="C660" s="60"/>
      <c r="D660" s="61"/>
      <c r="AE660" s="65"/>
    </row>
    <row r="661" spans="1:31" ht="15.75" customHeight="1">
      <c r="A661" s="58"/>
      <c r="B661" s="59"/>
      <c r="C661" s="60"/>
      <c r="D661" s="61"/>
      <c r="AE661" s="65"/>
    </row>
    <row r="662" spans="1:31" ht="15.75" customHeight="1">
      <c r="A662" s="58"/>
      <c r="B662" s="59"/>
      <c r="C662" s="60"/>
      <c r="D662" s="61"/>
      <c r="AE662" s="65"/>
    </row>
    <row r="663" spans="1:31" ht="15.75" customHeight="1">
      <c r="A663" s="58"/>
      <c r="B663" s="59"/>
      <c r="C663" s="60"/>
      <c r="D663" s="61"/>
      <c r="AE663" s="65"/>
    </row>
    <row r="664" spans="1:31" ht="15.75" customHeight="1">
      <c r="A664" s="58"/>
      <c r="B664" s="59"/>
      <c r="C664" s="60"/>
      <c r="D664" s="61"/>
      <c r="AE664" s="65"/>
    </row>
    <row r="665" spans="1:31" ht="15.75" customHeight="1">
      <c r="A665" s="58"/>
      <c r="B665" s="59"/>
      <c r="C665" s="60"/>
      <c r="D665" s="61"/>
      <c r="AE665" s="65"/>
    </row>
    <row r="666" spans="1:31" ht="15.75" customHeight="1">
      <c r="A666" s="58"/>
      <c r="B666" s="59"/>
      <c r="C666" s="60"/>
      <c r="D666" s="61"/>
      <c r="AE666" s="65"/>
    </row>
    <row r="667" spans="1:31" ht="15.75" customHeight="1">
      <c r="A667" s="58"/>
      <c r="B667" s="59"/>
      <c r="C667" s="60"/>
      <c r="D667" s="61"/>
      <c r="AE667" s="65"/>
    </row>
    <row r="668" spans="1:31" ht="15.75" customHeight="1">
      <c r="A668" s="58"/>
      <c r="B668" s="59"/>
      <c r="C668" s="60"/>
      <c r="D668" s="61"/>
      <c r="AE668" s="65"/>
    </row>
    <row r="669" spans="1:31" ht="15.75" customHeight="1">
      <c r="A669" s="58"/>
      <c r="B669" s="59"/>
      <c r="C669" s="60"/>
      <c r="D669" s="61"/>
      <c r="AE669" s="65"/>
    </row>
    <row r="670" spans="1:31" ht="15.75" customHeight="1">
      <c r="A670" s="58"/>
      <c r="B670" s="59"/>
      <c r="C670" s="60"/>
      <c r="D670" s="61"/>
      <c r="AE670" s="65"/>
    </row>
    <row r="671" spans="1:31" ht="15.75" customHeight="1">
      <c r="A671" s="58"/>
      <c r="B671" s="59"/>
      <c r="C671" s="60"/>
      <c r="D671" s="61"/>
      <c r="AE671" s="65"/>
    </row>
    <row r="672" spans="1:31" ht="15.75" customHeight="1">
      <c r="A672" s="58"/>
      <c r="B672" s="59"/>
      <c r="C672" s="60"/>
      <c r="D672" s="61"/>
      <c r="AE672" s="65"/>
    </row>
    <row r="673" spans="1:31" ht="15.75" customHeight="1">
      <c r="A673" s="58"/>
      <c r="B673" s="59"/>
      <c r="C673" s="60"/>
      <c r="D673" s="61"/>
      <c r="AE673" s="65"/>
    </row>
    <row r="674" spans="1:31" ht="15.75" customHeight="1">
      <c r="A674" s="58"/>
      <c r="B674" s="59"/>
      <c r="C674" s="60"/>
      <c r="D674" s="61"/>
      <c r="AE674" s="65"/>
    </row>
    <row r="675" spans="1:31" ht="15.75" customHeight="1">
      <c r="A675" s="58"/>
      <c r="B675" s="59"/>
      <c r="C675" s="60"/>
      <c r="D675" s="61"/>
      <c r="AE675" s="65"/>
    </row>
    <row r="676" spans="1:31" ht="15.75" customHeight="1">
      <c r="A676" s="58"/>
      <c r="B676" s="59"/>
      <c r="C676" s="60"/>
      <c r="D676" s="61"/>
      <c r="AE676" s="65"/>
    </row>
    <row r="677" spans="1:31" ht="15.75" customHeight="1">
      <c r="A677" s="58"/>
      <c r="B677" s="59"/>
      <c r="C677" s="60"/>
      <c r="D677" s="61"/>
      <c r="AE677" s="65"/>
    </row>
    <row r="678" spans="1:31" ht="15.75" customHeight="1">
      <c r="A678" s="58"/>
      <c r="B678" s="59"/>
      <c r="C678" s="60"/>
      <c r="D678" s="61"/>
      <c r="AE678" s="65"/>
    </row>
    <row r="679" spans="1:31" ht="15.75" customHeight="1">
      <c r="A679" s="58"/>
      <c r="B679" s="59"/>
      <c r="C679" s="60"/>
      <c r="D679" s="61"/>
      <c r="AE679" s="65"/>
    </row>
    <row r="680" spans="1:31" ht="15.75" customHeight="1">
      <c r="A680" s="58"/>
      <c r="B680" s="59"/>
      <c r="C680" s="60"/>
      <c r="D680" s="61"/>
      <c r="AE680" s="65"/>
    </row>
    <row r="681" spans="1:31" ht="15.75" customHeight="1">
      <c r="A681" s="58"/>
      <c r="B681" s="59"/>
      <c r="C681" s="60"/>
      <c r="D681" s="61"/>
      <c r="AE681" s="65"/>
    </row>
    <row r="682" spans="1:31" ht="15.75" customHeight="1">
      <c r="A682" s="58"/>
      <c r="B682" s="59"/>
      <c r="C682" s="60"/>
      <c r="D682" s="61"/>
      <c r="AE682" s="65"/>
    </row>
    <row r="683" spans="1:31" ht="15.75" customHeight="1">
      <c r="A683" s="58"/>
      <c r="B683" s="59"/>
      <c r="C683" s="60"/>
      <c r="D683" s="61"/>
      <c r="AE683" s="65"/>
    </row>
    <row r="684" spans="1:31" ht="15.75" customHeight="1">
      <c r="A684" s="58"/>
      <c r="B684" s="59"/>
      <c r="C684" s="60"/>
      <c r="D684" s="61"/>
      <c r="AE684" s="65"/>
    </row>
    <row r="685" spans="1:31" ht="15.75" customHeight="1">
      <c r="A685" s="58"/>
      <c r="B685" s="59"/>
      <c r="C685" s="60"/>
      <c r="D685" s="61"/>
      <c r="AE685" s="65"/>
    </row>
    <row r="686" spans="1:31" ht="15.75" customHeight="1">
      <c r="A686" s="58"/>
      <c r="B686" s="59"/>
      <c r="C686" s="60"/>
      <c r="D686" s="61"/>
      <c r="AE686" s="65"/>
    </row>
    <row r="687" spans="1:31" ht="15.75" customHeight="1">
      <c r="A687" s="58"/>
      <c r="B687" s="59"/>
      <c r="C687" s="60"/>
      <c r="D687" s="61"/>
      <c r="AE687" s="65"/>
    </row>
    <row r="688" spans="1:31" ht="15.75" customHeight="1">
      <c r="A688" s="58"/>
      <c r="B688" s="59"/>
      <c r="C688" s="60"/>
      <c r="D688" s="61"/>
      <c r="AE688" s="65"/>
    </row>
    <row r="689" spans="1:31" ht="15.75" customHeight="1">
      <c r="A689" s="58"/>
      <c r="B689" s="59"/>
      <c r="C689" s="60"/>
      <c r="D689" s="61"/>
      <c r="AE689" s="65"/>
    </row>
    <row r="690" spans="1:31" ht="15.75" customHeight="1">
      <c r="A690" s="58"/>
      <c r="B690" s="59"/>
      <c r="C690" s="60"/>
      <c r="D690" s="61"/>
      <c r="AE690" s="65"/>
    </row>
    <row r="691" spans="1:31" ht="15.75" customHeight="1">
      <c r="A691" s="58"/>
      <c r="B691" s="59"/>
      <c r="C691" s="60"/>
      <c r="D691" s="61"/>
      <c r="AE691" s="65"/>
    </row>
    <row r="692" spans="1:31" ht="15.75" customHeight="1">
      <c r="A692" s="58"/>
      <c r="B692" s="59"/>
      <c r="C692" s="60"/>
      <c r="D692" s="61"/>
      <c r="AE692" s="65"/>
    </row>
    <row r="693" spans="1:31" ht="15.75" customHeight="1">
      <c r="A693" s="58"/>
      <c r="B693" s="59"/>
      <c r="C693" s="60"/>
      <c r="D693" s="61"/>
      <c r="AE693" s="65"/>
    </row>
    <row r="694" spans="1:31" ht="15.75" customHeight="1">
      <c r="A694" s="58"/>
      <c r="B694" s="59"/>
      <c r="C694" s="60"/>
      <c r="D694" s="61"/>
      <c r="AE694" s="65"/>
    </row>
    <row r="695" spans="1:31" ht="15.75" customHeight="1">
      <c r="A695" s="58"/>
      <c r="B695" s="59"/>
      <c r="C695" s="60"/>
      <c r="D695" s="61"/>
      <c r="AE695" s="65"/>
    </row>
    <row r="696" spans="1:31" ht="15.75" customHeight="1">
      <c r="A696" s="58"/>
      <c r="B696" s="59"/>
      <c r="C696" s="60"/>
      <c r="D696" s="61"/>
      <c r="AE696" s="65"/>
    </row>
    <row r="697" spans="1:31" ht="15.75" customHeight="1">
      <c r="A697" s="58"/>
      <c r="B697" s="59"/>
      <c r="C697" s="60"/>
      <c r="D697" s="61"/>
      <c r="AE697" s="65"/>
    </row>
    <row r="698" spans="1:31" ht="15.75" customHeight="1">
      <c r="A698" s="58"/>
      <c r="B698" s="59"/>
      <c r="C698" s="60"/>
      <c r="D698" s="61"/>
      <c r="AE698" s="65"/>
    </row>
    <row r="699" spans="1:31" ht="15.75" customHeight="1">
      <c r="A699" s="58"/>
      <c r="B699" s="59"/>
      <c r="C699" s="60"/>
      <c r="D699" s="61"/>
      <c r="AE699" s="65"/>
    </row>
    <row r="700" spans="1:31" ht="15.75" customHeight="1">
      <c r="A700" s="58"/>
      <c r="B700" s="59"/>
      <c r="C700" s="60"/>
      <c r="D700" s="61"/>
      <c r="AE700" s="65"/>
    </row>
    <row r="701" spans="1:31" ht="15.75" customHeight="1">
      <c r="A701" s="58"/>
      <c r="B701" s="59"/>
      <c r="C701" s="60"/>
      <c r="D701" s="61"/>
      <c r="AE701" s="65"/>
    </row>
    <row r="702" spans="1:31" ht="15.75" customHeight="1">
      <c r="A702" s="58"/>
      <c r="B702" s="59"/>
      <c r="C702" s="60"/>
      <c r="D702" s="61"/>
      <c r="AE702" s="65"/>
    </row>
    <row r="703" spans="1:31" ht="15.75" customHeight="1">
      <c r="A703" s="58"/>
      <c r="B703" s="59"/>
      <c r="C703" s="60"/>
      <c r="D703" s="61"/>
      <c r="AE703" s="65"/>
    </row>
    <row r="704" spans="1:31" ht="15.75" customHeight="1">
      <c r="A704" s="58"/>
      <c r="B704" s="59"/>
      <c r="C704" s="60"/>
      <c r="D704" s="61"/>
      <c r="AE704" s="65"/>
    </row>
    <row r="705" spans="1:31" ht="15.75" customHeight="1">
      <c r="A705" s="58"/>
      <c r="B705" s="59"/>
      <c r="C705" s="60"/>
      <c r="D705" s="61"/>
      <c r="AE705" s="65"/>
    </row>
    <row r="706" spans="1:31" ht="15.75" customHeight="1">
      <c r="A706" s="58"/>
      <c r="B706" s="59"/>
      <c r="C706" s="60"/>
      <c r="D706" s="61"/>
      <c r="AE706" s="65"/>
    </row>
    <row r="707" spans="1:31" ht="15.75" customHeight="1">
      <c r="A707" s="58"/>
      <c r="B707" s="59"/>
      <c r="C707" s="60"/>
      <c r="D707" s="61"/>
      <c r="AE707" s="65"/>
    </row>
    <row r="708" spans="1:31" ht="15.75" customHeight="1">
      <c r="A708" s="58"/>
      <c r="B708" s="59"/>
      <c r="C708" s="60"/>
      <c r="D708" s="61"/>
      <c r="AE708" s="65"/>
    </row>
    <row r="709" spans="1:31" ht="15.75" customHeight="1">
      <c r="A709" s="58"/>
      <c r="B709" s="59"/>
      <c r="C709" s="60"/>
      <c r="D709" s="61"/>
      <c r="AE709" s="65"/>
    </row>
    <row r="710" spans="1:31" ht="15.75" customHeight="1">
      <c r="A710" s="58"/>
      <c r="B710" s="59"/>
      <c r="C710" s="60"/>
      <c r="D710" s="61"/>
      <c r="AE710" s="65"/>
    </row>
    <row r="711" spans="1:31" ht="15.75" customHeight="1">
      <c r="A711" s="58"/>
      <c r="B711" s="59"/>
      <c r="C711" s="60"/>
      <c r="D711" s="61"/>
      <c r="AE711" s="65"/>
    </row>
    <row r="712" spans="1:31" ht="15.75" customHeight="1">
      <c r="A712" s="58"/>
      <c r="B712" s="59"/>
      <c r="C712" s="60"/>
      <c r="D712" s="61"/>
      <c r="AE712" s="65"/>
    </row>
    <row r="713" spans="1:31" ht="15.75" customHeight="1">
      <c r="A713" s="58"/>
      <c r="B713" s="59"/>
      <c r="C713" s="60"/>
      <c r="D713" s="61"/>
      <c r="AE713" s="65"/>
    </row>
    <row r="714" spans="1:31" ht="15.75" customHeight="1">
      <c r="A714" s="58"/>
      <c r="B714" s="59"/>
      <c r="C714" s="60"/>
      <c r="D714" s="61"/>
      <c r="AE714" s="65"/>
    </row>
    <row r="715" spans="1:31" ht="15.75" customHeight="1">
      <c r="A715" s="58"/>
      <c r="B715" s="59"/>
      <c r="C715" s="60"/>
      <c r="D715" s="61"/>
      <c r="AE715" s="65"/>
    </row>
    <row r="716" spans="1:31" ht="15.75" customHeight="1">
      <c r="A716" s="58"/>
      <c r="B716" s="59"/>
      <c r="C716" s="60"/>
      <c r="D716" s="61"/>
      <c r="AE716" s="65"/>
    </row>
    <row r="717" spans="1:31" ht="15.75" customHeight="1">
      <c r="A717" s="58"/>
      <c r="B717" s="59"/>
      <c r="C717" s="60"/>
      <c r="D717" s="61"/>
      <c r="AE717" s="65"/>
    </row>
    <row r="718" spans="1:31" ht="15.75" customHeight="1">
      <c r="A718" s="58"/>
      <c r="B718" s="59"/>
      <c r="C718" s="60"/>
      <c r="D718" s="61"/>
      <c r="AE718" s="65"/>
    </row>
    <row r="719" spans="1:31" ht="15.75" customHeight="1">
      <c r="A719" s="58"/>
      <c r="B719" s="59"/>
      <c r="C719" s="60"/>
      <c r="D719" s="61"/>
      <c r="AE719" s="65"/>
    </row>
    <row r="720" spans="1:31" ht="15.75" customHeight="1">
      <c r="A720" s="58"/>
      <c r="B720" s="59"/>
      <c r="C720" s="60"/>
      <c r="D720" s="61"/>
      <c r="AE720" s="65"/>
    </row>
    <row r="721" spans="1:31" ht="15.75" customHeight="1">
      <c r="A721" s="58"/>
      <c r="B721" s="59"/>
      <c r="C721" s="60"/>
      <c r="D721" s="61"/>
      <c r="AE721" s="65"/>
    </row>
    <row r="722" spans="1:31" ht="15.75" customHeight="1">
      <c r="A722" s="58"/>
      <c r="B722" s="59"/>
      <c r="C722" s="60"/>
      <c r="D722" s="61"/>
      <c r="AE722" s="65"/>
    </row>
    <row r="723" spans="1:31" ht="15.75" customHeight="1">
      <c r="A723" s="58"/>
      <c r="B723" s="59"/>
      <c r="C723" s="60"/>
      <c r="D723" s="61"/>
      <c r="AE723" s="65"/>
    </row>
    <row r="724" spans="1:31" ht="15.75" customHeight="1">
      <c r="A724" s="58"/>
      <c r="B724" s="59"/>
      <c r="C724" s="60"/>
      <c r="D724" s="61"/>
      <c r="AE724" s="65"/>
    </row>
    <row r="725" spans="1:31" ht="15.75" customHeight="1">
      <c r="A725" s="58"/>
      <c r="B725" s="59"/>
      <c r="C725" s="60"/>
      <c r="D725" s="61"/>
      <c r="AE725" s="65"/>
    </row>
    <row r="726" spans="1:31" ht="15.75" customHeight="1">
      <c r="A726" s="58"/>
      <c r="B726" s="59"/>
      <c r="C726" s="60"/>
      <c r="D726" s="61"/>
      <c r="AE726" s="65"/>
    </row>
    <row r="727" spans="1:31" ht="15.75" customHeight="1">
      <c r="A727" s="58"/>
      <c r="B727" s="59"/>
      <c r="C727" s="60"/>
      <c r="D727" s="61"/>
      <c r="AE727" s="65"/>
    </row>
    <row r="728" spans="1:31" ht="15.75" customHeight="1">
      <c r="A728" s="58"/>
      <c r="B728" s="59"/>
      <c r="C728" s="60"/>
      <c r="D728" s="61"/>
      <c r="AE728" s="65"/>
    </row>
    <row r="729" spans="1:31" ht="15.75" customHeight="1">
      <c r="A729" s="58"/>
      <c r="B729" s="59"/>
      <c r="C729" s="60"/>
      <c r="D729" s="61"/>
      <c r="AE729" s="65"/>
    </row>
    <row r="730" spans="1:31" ht="15.75" customHeight="1">
      <c r="A730" s="58"/>
      <c r="B730" s="59"/>
      <c r="C730" s="60"/>
      <c r="D730" s="61"/>
      <c r="AE730" s="65"/>
    </row>
    <row r="731" spans="1:31" ht="15.75" customHeight="1">
      <c r="A731" s="58"/>
      <c r="B731" s="59"/>
      <c r="C731" s="60"/>
      <c r="D731" s="61"/>
      <c r="AE731" s="65"/>
    </row>
    <row r="732" spans="1:31" ht="15.75" customHeight="1">
      <c r="A732" s="58"/>
      <c r="B732" s="59"/>
      <c r="C732" s="60"/>
      <c r="D732" s="61"/>
      <c r="AE732" s="65"/>
    </row>
    <row r="733" spans="1:31" ht="15.75" customHeight="1">
      <c r="A733" s="58"/>
      <c r="B733" s="59"/>
      <c r="C733" s="60"/>
      <c r="D733" s="61"/>
      <c r="AE733" s="65"/>
    </row>
    <row r="734" spans="1:31" ht="15.75" customHeight="1">
      <c r="A734" s="58"/>
      <c r="B734" s="59"/>
      <c r="C734" s="60"/>
      <c r="D734" s="61"/>
      <c r="AE734" s="65"/>
    </row>
    <row r="735" spans="1:31" ht="15.75" customHeight="1">
      <c r="A735" s="58"/>
      <c r="B735" s="59"/>
      <c r="C735" s="60"/>
      <c r="D735" s="61"/>
      <c r="AE735" s="65"/>
    </row>
    <row r="736" spans="1:31" ht="15.75" customHeight="1">
      <c r="A736" s="58"/>
      <c r="B736" s="59"/>
      <c r="C736" s="60"/>
      <c r="D736" s="61"/>
      <c r="AE736" s="65"/>
    </row>
    <row r="737" spans="1:31" ht="15.75" customHeight="1">
      <c r="A737" s="58"/>
      <c r="B737" s="59"/>
      <c r="C737" s="60"/>
      <c r="D737" s="61"/>
      <c r="AE737" s="65"/>
    </row>
    <row r="738" spans="1:31" ht="15.75" customHeight="1">
      <c r="A738" s="58"/>
      <c r="B738" s="59"/>
      <c r="C738" s="60"/>
      <c r="D738" s="61"/>
      <c r="AE738" s="65"/>
    </row>
    <row r="739" spans="1:31" ht="15.75" customHeight="1">
      <c r="A739" s="58"/>
      <c r="B739" s="59"/>
      <c r="C739" s="60"/>
      <c r="D739" s="61"/>
      <c r="AE739" s="65"/>
    </row>
    <row r="740" spans="1:31" ht="15.75" customHeight="1">
      <c r="A740" s="58"/>
      <c r="B740" s="59"/>
      <c r="C740" s="60"/>
      <c r="D740" s="61"/>
      <c r="AE740" s="65"/>
    </row>
    <row r="741" spans="1:31" ht="15.75" customHeight="1">
      <c r="A741" s="58"/>
      <c r="B741" s="59"/>
      <c r="C741" s="60"/>
      <c r="D741" s="61"/>
      <c r="AE741" s="65"/>
    </row>
    <row r="742" spans="1:31" ht="15.75" customHeight="1">
      <c r="A742" s="58"/>
      <c r="B742" s="59"/>
      <c r="C742" s="60"/>
      <c r="D742" s="61"/>
      <c r="AE742" s="65"/>
    </row>
    <row r="743" spans="1:31" ht="15.75" customHeight="1">
      <c r="A743" s="58"/>
      <c r="B743" s="59"/>
      <c r="C743" s="60"/>
      <c r="D743" s="61"/>
      <c r="AE743" s="65"/>
    </row>
    <row r="744" spans="1:31" ht="15.75" customHeight="1">
      <c r="A744" s="58"/>
      <c r="B744" s="59"/>
      <c r="C744" s="60"/>
      <c r="D744" s="61"/>
      <c r="AE744" s="65"/>
    </row>
    <row r="745" spans="1:31" ht="15.75" customHeight="1">
      <c r="A745" s="58"/>
      <c r="B745" s="59"/>
      <c r="C745" s="60"/>
      <c r="D745" s="61"/>
      <c r="AE745" s="65"/>
    </row>
    <row r="746" spans="1:31" ht="15.75" customHeight="1">
      <c r="A746" s="58"/>
      <c r="B746" s="59"/>
      <c r="C746" s="60"/>
      <c r="D746" s="61"/>
      <c r="AE746" s="65"/>
    </row>
    <row r="747" spans="1:31" ht="15.75" customHeight="1">
      <c r="A747" s="58"/>
      <c r="B747" s="59"/>
      <c r="C747" s="60"/>
      <c r="D747" s="61"/>
      <c r="AE747" s="65"/>
    </row>
    <row r="748" spans="1:31" ht="15.75" customHeight="1">
      <c r="A748" s="58"/>
      <c r="B748" s="59"/>
      <c r="C748" s="60"/>
      <c r="D748" s="61"/>
      <c r="AE748" s="65"/>
    </row>
    <row r="749" spans="1:31" ht="15.75" customHeight="1">
      <c r="A749" s="58"/>
      <c r="B749" s="59"/>
      <c r="C749" s="60"/>
      <c r="D749" s="61"/>
      <c r="AE749" s="65"/>
    </row>
    <row r="750" spans="1:31" ht="15.75" customHeight="1">
      <c r="A750" s="58"/>
      <c r="B750" s="59"/>
      <c r="C750" s="60"/>
      <c r="D750" s="61"/>
      <c r="AE750" s="65"/>
    </row>
    <row r="751" spans="1:31" ht="15.75" customHeight="1">
      <c r="A751" s="58"/>
      <c r="B751" s="59"/>
      <c r="C751" s="60"/>
      <c r="D751" s="61"/>
      <c r="AE751" s="65"/>
    </row>
    <row r="752" spans="1:31" ht="15.75" customHeight="1">
      <c r="A752" s="58"/>
      <c r="B752" s="59"/>
      <c r="C752" s="60"/>
      <c r="D752" s="61"/>
      <c r="AE752" s="65"/>
    </row>
    <row r="753" spans="1:31" ht="15.75" customHeight="1">
      <c r="A753" s="58"/>
      <c r="B753" s="59"/>
      <c r="C753" s="60"/>
      <c r="D753" s="61"/>
      <c r="AE753" s="65"/>
    </row>
    <row r="754" spans="1:31" ht="15.75" customHeight="1">
      <c r="A754" s="58"/>
      <c r="B754" s="59"/>
      <c r="C754" s="60"/>
      <c r="D754" s="61"/>
      <c r="AE754" s="65"/>
    </row>
    <row r="755" spans="1:31" ht="15.75" customHeight="1">
      <c r="A755" s="58"/>
      <c r="B755" s="59"/>
      <c r="C755" s="60"/>
      <c r="D755" s="61"/>
      <c r="AE755" s="65"/>
    </row>
    <row r="756" spans="1:31" ht="15.75" customHeight="1">
      <c r="A756" s="58"/>
      <c r="B756" s="59"/>
      <c r="C756" s="60"/>
      <c r="D756" s="61"/>
      <c r="AE756" s="65"/>
    </row>
    <row r="757" spans="1:31" ht="15.75" customHeight="1">
      <c r="A757" s="58"/>
      <c r="B757" s="59"/>
      <c r="C757" s="60"/>
      <c r="D757" s="61"/>
      <c r="AE757" s="65"/>
    </row>
    <row r="758" spans="1:31" ht="15.75" customHeight="1">
      <c r="A758" s="58"/>
      <c r="B758" s="59"/>
      <c r="C758" s="60"/>
      <c r="D758" s="61"/>
      <c r="AE758" s="65"/>
    </row>
    <row r="759" spans="1:31" ht="15.75" customHeight="1">
      <c r="A759" s="58"/>
      <c r="B759" s="59"/>
      <c r="C759" s="60"/>
      <c r="D759" s="61"/>
      <c r="AE759" s="65"/>
    </row>
    <row r="760" spans="1:31" ht="15.75" customHeight="1">
      <c r="A760" s="58"/>
      <c r="B760" s="59"/>
      <c r="C760" s="60"/>
      <c r="D760" s="61"/>
      <c r="AE760" s="65"/>
    </row>
    <row r="761" spans="1:31" ht="15.75" customHeight="1">
      <c r="A761" s="58"/>
      <c r="B761" s="59"/>
      <c r="C761" s="60"/>
      <c r="D761" s="61"/>
      <c r="AE761" s="65"/>
    </row>
    <row r="762" spans="1:31" ht="15.75" customHeight="1">
      <c r="A762" s="58"/>
      <c r="B762" s="59"/>
      <c r="C762" s="60"/>
      <c r="D762" s="61"/>
      <c r="AE762" s="65"/>
    </row>
    <row r="763" spans="1:31" ht="15.75" customHeight="1">
      <c r="A763" s="58"/>
      <c r="B763" s="59"/>
      <c r="C763" s="60"/>
      <c r="D763" s="61"/>
      <c r="AE763" s="65"/>
    </row>
    <row r="764" spans="1:31" ht="15.75" customHeight="1">
      <c r="A764" s="58"/>
      <c r="B764" s="59"/>
      <c r="C764" s="60"/>
      <c r="D764" s="61"/>
      <c r="AE764" s="65"/>
    </row>
    <row r="765" spans="1:31" ht="15.75" customHeight="1">
      <c r="A765" s="58"/>
      <c r="B765" s="59"/>
      <c r="C765" s="60"/>
      <c r="D765" s="61"/>
      <c r="AE765" s="65"/>
    </row>
    <row r="766" spans="1:31" ht="15.75" customHeight="1">
      <c r="A766" s="58"/>
      <c r="B766" s="59"/>
      <c r="C766" s="60"/>
      <c r="D766" s="61"/>
      <c r="AE766" s="65"/>
    </row>
    <row r="767" spans="1:31" ht="15.75" customHeight="1">
      <c r="A767" s="58"/>
      <c r="B767" s="59"/>
      <c r="C767" s="60"/>
      <c r="D767" s="61"/>
      <c r="AE767" s="65"/>
    </row>
    <row r="768" spans="1:31" ht="15.75" customHeight="1">
      <c r="A768" s="58"/>
      <c r="B768" s="59"/>
      <c r="C768" s="60"/>
      <c r="D768" s="61"/>
      <c r="AE768" s="65"/>
    </row>
    <row r="769" spans="1:31" ht="15.75" customHeight="1">
      <c r="A769" s="58"/>
      <c r="B769" s="59"/>
      <c r="C769" s="60"/>
      <c r="D769" s="61"/>
      <c r="AE769" s="65"/>
    </row>
    <row r="770" spans="1:31" ht="15.75" customHeight="1">
      <c r="A770" s="58"/>
      <c r="B770" s="59"/>
      <c r="C770" s="60"/>
      <c r="D770" s="61"/>
      <c r="AE770" s="65"/>
    </row>
    <row r="771" spans="1:31" ht="15.75" customHeight="1">
      <c r="A771" s="58"/>
      <c r="B771" s="59"/>
      <c r="C771" s="60"/>
      <c r="D771" s="61"/>
      <c r="AE771" s="65"/>
    </row>
    <row r="772" spans="1:31" ht="15.75" customHeight="1">
      <c r="A772" s="58"/>
      <c r="B772" s="59"/>
      <c r="C772" s="60"/>
      <c r="D772" s="61"/>
      <c r="AE772" s="65"/>
    </row>
    <row r="773" spans="1:31" ht="15.75" customHeight="1">
      <c r="A773" s="58"/>
      <c r="B773" s="59"/>
      <c r="C773" s="60"/>
      <c r="D773" s="61"/>
      <c r="AE773" s="65"/>
    </row>
    <row r="774" spans="1:31" ht="15.75" customHeight="1">
      <c r="A774" s="58"/>
      <c r="B774" s="59"/>
      <c r="C774" s="60"/>
      <c r="D774" s="61"/>
      <c r="AE774" s="65"/>
    </row>
    <row r="775" spans="1:31" ht="15.75" customHeight="1">
      <c r="A775" s="58"/>
      <c r="B775" s="59"/>
      <c r="C775" s="60"/>
      <c r="D775" s="61"/>
      <c r="AE775" s="65"/>
    </row>
    <row r="776" spans="1:31" ht="15.75" customHeight="1">
      <c r="A776" s="58"/>
      <c r="B776" s="59"/>
      <c r="C776" s="60"/>
      <c r="D776" s="61"/>
      <c r="AE776" s="65"/>
    </row>
    <row r="777" spans="1:31" ht="15.75" customHeight="1">
      <c r="A777" s="58"/>
      <c r="B777" s="59"/>
      <c r="C777" s="60"/>
      <c r="D777" s="61"/>
      <c r="AE777" s="65"/>
    </row>
    <row r="778" spans="1:31" ht="15.75" customHeight="1">
      <c r="A778" s="58"/>
      <c r="B778" s="59"/>
      <c r="C778" s="60"/>
      <c r="D778" s="61"/>
      <c r="AE778" s="65"/>
    </row>
    <row r="779" spans="1:31" ht="15.75" customHeight="1">
      <c r="A779" s="58"/>
      <c r="B779" s="59"/>
      <c r="C779" s="60"/>
      <c r="D779" s="61"/>
      <c r="AE779" s="65"/>
    </row>
    <row r="780" spans="1:31" ht="15.75" customHeight="1">
      <c r="A780" s="58"/>
      <c r="B780" s="59"/>
      <c r="C780" s="60"/>
      <c r="D780" s="61"/>
      <c r="AE780" s="65"/>
    </row>
    <row r="781" spans="1:31" ht="15.75" customHeight="1">
      <c r="A781" s="58"/>
      <c r="B781" s="59"/>
      <c r="C781" s="60"/>
      <c r="D781" s="61"/>
      <c r="AE781" s="65"/>
    </row>
    <row r="782" spans="1:31" ht="15.75" customHeight="1">
      <c r="A782" s="58"/>
      <c r="B782" s="59"/>
      <c r="C782" s="60"/>
      <c r="D782" s="61"/>
      <c r="AE782" s="65"/>
    </row>
    <row r="783" spans="1:31" ht="15.75" customHeight="1">
      <c r="A783" s="58"/>
      <c r="B783" s="59"/>
      <c r="C783" s="60"/>
      <c r="D783" s="61"/>
      <c r="AE783" s="65"/>
    </row>
    <row r="784" spans="1:31" ht="15.75" customHeight="1">
      <c r="A784" s="58"/>
      <c r="B784" s="59"/>
      <c r="C784" s="60"/>
      <c r="D784" s="61"/>
      <c r="AE784" s="65"/>
    </row>
    <row r="785" spans="1:31" ht="15.75" customHeight="1">
      <c r="A785" s="58"/>
      <c r="B785" s="59"/>
      <c r="C785" s="60"/>
      <c r="D785" s="61"/>
      <c r="AE785" s="65"/>
    </row>
    <row r="786" spans="1:31" ht="15.75" customHeight="1">
      <c r="A786" s="58"/>
      <c r="B786" s="59"/>
      <c r="C786" s="60"/>
      <c r="D786" s="61"/>
      <c r="AE786" s="65"/>
    </row>
    <row r="787" spans="1:31" ht="15.75" customHeight="1">
      <c r="A787" s="58"/>
      <c r="B787" s="59"/>
      <c r="C787" s="60"/>
      <c r="D787" s="61"/>
      <c r="AE787" s="65"/>
    </row>
    <row r="788" spans="1:31" ht="15.75" customHeight="1">
      <c r="A788" s="58"/>
      <c r="B788" s="59"/>
      <c r="C788" s="60"/>
      <c r="D788" s="61"/>
      <c r="AE788" s="65"/>
    </row>
    <row r="789" spans="1:31" ht="15.75" customHeight="1">
      <c r="A789" s="58"/>
      <c r="B789" s="59"/>
      <c r="C789" s="60"/>
      <c r="D789" s="61"/>
      <c r="AE789" s="65"/>
    </row>
    <row r="790" spans="1:31" ht="15.75" customHeight="1">
      <c r="A790" s="58"/>
      <c r="B790" s="59"/>
      <c r="C790" s="60"/>
      <c r="D790" s="61"/>
      <c r="AE790" s="65"/>
    </row>
    <row r="791" spans="1:31" ht="15.75" customHeight="1">
      <c r="A791" s="58"/>
      <c r="B791" s="59"/>
      <c r="C791" s="60"/>
      <c r="D791" s="61"/>
      <c r="AE791" s="65"/>
    </row>
    <row r="792" spans="1:31" ht="15.75" customHeight="1">
      <c r="A792" s="58"/>
      <c r="B792" s="59"/>
      <c r="C792" s="60"/>
      <c r="D792" s="61"/>
      <c r="AE792" s="65"/>
    </row>
    <row r="793" spans="1:31" ht="15.75" customHeight="1">
      <c r="A793" s="58"/>
      <c r="B793" s="59"/>
      <c r="C793" s="60"/>
      <c r="D793" s="61"/>
      <c r="AE793" s="65"/>
    </row>
    <row r="794" spans="1:31" ht="15.75" customHeight="1">
      <c r="A794" s="58"/>
      <c r="B794" s="59"/>
      <c r="C794" s="60"/>
      <c r="D794" s="61"/>
      <c r="AE794" s="65"/>
    </row>
    <row r="795" spans="1:31" ht="15.75" customHeight="1">
      <c r="A795" s="58"/>
      <c r="B795" s="59"/>
      <c r="C795" s="60"/>
      <c r="D795" s="61"/>
      <c r="AE795" s="65"/>
    </row>
    <row r="796" spans="1:31" ht="15.75" customHeight="1">
      <c r="A796" s="58"/>
      <c r="B796" s="59"/>
      <c r="C796" s="60"/>
      <c r="D796" s="61"/>
      <c r="AE796" s="65"/>
    </row>
    <row r="797" spans="1:31" ht="15.75" customHeight="1">
      <c r="A797" s="58"/>
      <c r="B797" s="59"/>
      <c r="C797" s="60"/>
      <c r="D797" s="61"/>
      <c r="AE797" s="65"/>
    </row>
    <row r="798" spans="1:31" ht="15.75" customHeight="1">
      <c r="A798" s="58"/>
      <c r="B798" s="59"/>
      <c r="C798" s="60"/>
      <c r="D798" s="61"/>
      <c r="AE798" s="65"/>
    </row>
    <row r="799" spans="1:31" ht="15.75" customHeight="1">
      <c r="A799" s="58"/>
      <c r="B799" s="59"/>
      <c r="C799" s="60"/>
      <c r="D799" s="61"/>
      <c r="AE799" s="65"/>
    </row>
    <row r="800" spans="1:31" ht="15.75" customHeight="1">
      <c r="A800" s="58"/>
      <c r="B800" s="59"/>
      <c r="C800" s="60"/>
      <c r="D800" s="61"/>
      <c r="AE800" s="65"/>
    </row>
    <row r="801" spans="1:31" ht="15.75" customHeight="1">
      <c r="A801" s="58"/>
      <c r="B801" s="59"/>
      <c r="C801" s="60"/>
      <c r="D801" s="61"/>
      <c r="AE801" s="65"/>
    </row>
    <row r="802" spans="1:31" ht="15.75" customHeight="1">
      <c r="A802" s="58"/>
      <c r="B802" s="59"/>
      <c r="C802" s="60"/>
      <c r="D802" s="61"/>
      <c r="AE802" s="65"/>
    </row>
    <row r="803" spans="1:31" ht="15.75" customHeight="1">
      <c r="A803" s="58"/>
      <c r="B803" s="59"/>
      <c r="C803" s="60"/>
      <c r="D803" s="61"/>
      <c r="AE803" s="65"/>
    </row>
    <row r="804" spans="1:31" ht="15.75" customHeight="1">
      <c r="A804" s="58"/>
      <c r="B804" s="59"/>
      <c r="C804" s="60"/>
      <c r="D804" s="61"/>
      <c r="AE804" s="65"/>
    </row>
    <row r="805" spans="1:31" ht="15.75" customHeight="1">
      <c r="A805" s="58"/>
      <c r="B805" s="59"/>
      <c r="C805" s="60"/>
      <c r="D805" s="61"/>
      <c r="AE805" s="65"/>
    </row>
    <row r="806" spans="1:31" ht="15.75" customHeight="1">
      <c r="A806" s="58"/>
      <c r="B806" s="59"/>
      <c r="C806" s="60"/>
      <c r="D806" s="61"/>
      <c r="AE806" s="65"/>
    </row>
    <row r="807" spans="1:31" ht="15.75" customHeight="1">
      <c r="A807" s="58"/>
      <c r="B807" s="59"/>
      <c r="C807" s="60"/>
      <c r="D807" s="61"/>
      <c r="AE807" s="65"/>
    </row>
    <row r="808" spans="1:31" ht="15.75" customHeight="1">
      <c r="A808" s="58"/>
      <c r="B808" s="59"/>
      <c r="C808" s="60"/>
      <c r="D808" s="61"/>
      <c r="AE808" s="65"/>
    </row>
    <row r="809" spans="1:31" ht="15.75" customHeight="1">
      <c r="A809" s="58"/>
      <c r="B809" s="59"/>
      <c r="C809" s="60"/>
      <c r="D809" s="61"/>
      <c r="AE809" s="65"/>
    </row>
    <row r="810" spans="1:31" ht="15.75" customHeight="1">
      <c r="A810" s="58"/>
      <c r="B810" s="59"/>
      <c r="C810" s="60"/>
      <c r="D810" s="61"/>
      <c r="AE810" s="65"/>
    </row>
    <row r="811" spans="1:31" ht="15.75" customHeight="1">
      <c r="A811" s="58"/>
      <c r="B811" s="59"/>
      <c r="C811" s="60"/>
      <c r="D811" s="61"/>
      <c r="AE811" s="65"/>
    </row>
    <row r="812" spans="1:31" ht="15.75" customHeight="1">
      <c r="A812" s="58"/>
      <c r="B812" s="59"/>
      <c r="C812" s="60"/>
      <c r="D812" s="61"/>
      <c r="AE812" s="65"/>
    </row>
    <row r="813" spans="1:31" ht="15.75" customHeight="1">
      <c r="A813" s="58"/>
      <c r="B813" s="59"/>
      <c r="C813" s="60"/>
      <c r="D813" s="61"/>
      <c r="AE813" s="65"/>
    </row>
    <row r="814" spans="1:31" ht="15.75" customHeight="1">
      <c r="A814" s="58"/>
      <c r="B814" s="59"/>
      <c r="C814" s="60"/>
      <c r="D814" s="61"/>
      <c r="AE814" s="65"/>
    </row>
    <row r="815" spans="1:31" ht="15.75" customHeight="1">
      <c r="A815" s="58"/>
      <c r="B815" s="59"/>
      <c r="C815" s="60"/>
      <c r="D815" s="61"/>
      <c r="AE815" s="65"/>
    </row>
    <row r="816" spans="1:31" ht="15.75" customHeight="1">
      <c r="A816" s="58"/>
      <c r="B816" s="59"/>
      <c r="C816" s="60"/>
      <c r="D816" s="61"/>
      <c r="AE816" s="65"/>
    </row>
    <row r="817" spans="1:31" ht="15.75" customHeight="1">
      <c r="A817" s="58"/>
      <c r="B817" s="59"/>
      <c r="C817" s="60"/>
      <c r="D817" s="61"/>
      <c r="AE817" s="65"/>
    </row>
    <row r="818" spans="1:31" ht="15.75" customHeight="1">
      <c r="A818" s="58"/>
      <c r="B818" s="59"/>
      <c r="C818" s="60"/>
      <c r="D818" s="61"/>
      <c r="AE818" s="65"/>
    </row>
    <row r="819" spans="1:31" ht="15.75" customHeight="1">
      <c r="A819" s="58"/>
      <c r="B819" s="59"/>
      <c r="C819" s="60"/>
      <c r="D819" s="61"/>
      <c r="AE819" s="65"/>
    </row>
    <row r="820" spans="1:31" ht="15.75" customHeight="1">
      <c r="A820" s="58"/>
      <c r="B820" s="59"/>
      <c r="C820" s="60"/>
      <c r="D820" s="61"/>
      <c r="AE820" s="65"/>
    </row>
    <row r="821" spans="1:31" ht="15.75" customHeight="1">
      <c r="A821" s="58"/>
      <c r="B821" s="59"/>
      <c r="C821" s="60"/>
      <c r="D821" s="61"/>
      <c r="AE821" s="65"/>
    </row>
    <row r="822" spans="1:31" ht="15.75" customHeight="1">
      <c r="A822" s="58"/>
      <c r="B822" s="59"/>
      <c r="C822" s="60"/>
      <c r="D822" s="61"/>
      <c r="AE822" s="65"/>
    </row>
    <row r="823" spans="1:31" ht="15.75" customHeight="1">
      <c r="A823" s="58"/>
      <c r="B823" s="59"/>
      <c r="C823" s="60"/>
      <c r="D823" s="61"/>
      <c r="AE823" s="65"/>
    </row>
    <row r="824" spans="1:31" ht="15.75" customHeight="1">
      <c r="A824" s="58"/>
      <c r="B824" s="59"/>
      <c r="C824" s="60"/>
      <c r="D824" s="61"/>
      <c r="AE824" s="65"/>
    </row>
    <row r="825" spans="1:31" ht="15.75" customHeight="1">
      <c r="A825" s="58"/>
      <c r="B825" s="59"/>
      <c r="C825" s="60"/>
      <c r="D825" s="61"/>
      <c r="AE825" s="65"/>
    </row>
    <row r="826" spans="1:31" ht="15.75" customHeight="1">
      <c r="A826" s="58"/>
      <c r="B826" s="59"/>
      <c r="C826" s="60"/>
      <c r="D826" s="61"/>
      <c r="AE826" s="65"/>
    </row>
    <row r="827" spans="1:31" ht="15.75" customHeight="1">
      <c r="A827" s="58"/>
      <c r="B827" s="59"/>
      <c r="C827" s="60"/>
      <c r="D827" s="61"/>
      <c r="AE827" s="65"/>
    </row>
    <row r="828" spans="1:31" ht="15.75" customHeight="1">
      <c r="A828" s="58"/>
      <c r="B828" s="59"/>
      <c r="C828" s="60"/>
      <c r="D828" s="61"/>
      <c r="AE828" s="65"/>
    </row>
    <row r="829" spans="1:31" ht="15.75" customHeight="1">
      <c r="A829" s="58"/>
      <c r="B829" s="59"/>
      <c r="C829" s="60"/>
      <c r="D829" s="61"/>
      <c r="AE829" s="65"/>
    </row>
    <row r="830" spans="1:31" ht="15.75" customHeight="1">
      <c r="A830" s="58"/>
      <c r="B830" s="59"/>
      <c r="C830" s="60"/>
      <c r="D830" s="61"/>
      <c r="AE830" s="65"/>
    </row>
    <row r="831" spans="1:31" ht="15.75" customHeight="1">
      <c r="A831" s="58"/>
      <c r="B831" s="59"/>
      <c r="C831" s="60"/>
      <c r="D831" s="61"/>
      <c r="AE831" s="65"/>
    </row>
    <row r="832" spans="1:31" ht="15.75" customHeight="1">
      <c r="A832" s="58"/>
      <c r="B832" s="59"/>
      <c r="C832" s="60"/>
      <c r="D832" s="61"/>
      <c r="AE832" s="65"/>
    </row>
    <row r="833" spans="1:31" ht="15.75" customHeight="1">
      <c r="A833" s="58"/>
      <c r="B833" s="59"/>
      <c r="C833" s="60"/>
      <c r="D833" s="61"/>
      <c r="AE833" s="65"/>
    </row>
    <row r="834" spans="1:31" ht="15.75" customHeight="1">
      <c r="A834" s="58"/>
      <c r="B834" s="59"/>
      <c r="C834" s="60"/>
      <c r="D834" s="61"/>
      <c r="AE834" s="65"/>
    </row>
    <row r="835" spans="1:31" ht="15.75" customHeight="1">
      <c r="A835" s="58"/>
      <c r="B835" s="59"/>
      <c r="C835" s="60"/>
      <c r="D835" s="61"/>
      <c r="AE835" s="65"/>
    </row>
    <row r="836" spans="1:31" ht="15.75" customHeight="1">
      <c r="A836" s="58"/>
      <c r="B836" s="59"/>
      <c r="C836" s="60"/>
      <c r="D836" s="61"/>
      <c r="AE836" s="65"/>
    </row>
    <row r="837" spans="1:31" ht="15.75" customHeight="1">
      <c r="A837" s="58"/>
      <c r="B837" s="59"/>
      <c r="C837" s="60"/>
      <c r="D837" s="61"/>
      <c r="AE837" s="65"/>
    </row>
    <row r="838" spans="1:31" ht="15.75" customHeight="1">
      <c r="A838" s="58"/>
      <c r="B838" s="59"/>
      <c r="C838" s="60"/>
      <c r="D838" s="61"/>
      <c r="AE838" s="65"/>
    </row>
    <row r="839" spans="1:31" ht="15.75" customHeight="1">
      <c r="A839" s="58"/>
      <c r="B839" s="59"/>
      <c r="C839" s="60"/>
      <c r="D839" s="61"/>
      <c r="AE839" s="65"/>
    </row>
    <row r="840" spans="1:31" ht="15.75" customHeight="1">
      <c r="A840" s="58"/>
      <c r="B840" s="59"/>
      <c r="C840" s="60"/>
      <c r="D840" s="61"/>
      <c r="AE840" s="65"/>
    </row>
    <row r="841" spans="1:31" ht="15.75" customHeight="1">
      <c r="A841" s="58"/>
      <c r="B841" s="59"/>
      <c r="C841" s="60"/>
      <c r="D841" s="61"/>
      <c r="AE841" s="65"/>
    </row>
    <row r="842" spans="1:31" ht="15.75" customHeight="1">
      <c r="A842" s="58"/>
      <c r="B842" s="59"/>
      <c r="C842" s="60"/>
      <c r="D842" s="61"/>
      <c r="AE842" s="65"/>
    </row>
    <row r="843" spans="1:31" ht="15.75" customHeight="1">
      <c r="A843" s="58"/>
      <c r="B843" s="59"/>
      <c r="C843" s="60"/>
      <c r="D843" s="61"/>
      <c r="AE843" s="65"/>
    </row>
    <row r="844" spans="1:31" ht="15.75" customHeight="1">
      <c r="A844" s="58"/>
      <c r="B844" s="59"/>
      <c r="C844" s="60"/>
      <c r="D844" s="61"/>
      <c r="AE844" s="65"/>
    </row>
    <row r="845" spans="1:31" ht="15.75" customHeight="1">
      <c r="A845" s="58"/>
      <c r="B845" s="59"/>
      <c r="C845" s="60"/>
      <c r="D845" s="61"/>
      <c r="AE845" s="65"/>
    </row>
    <row r="846" spans="1:31" ht="15.75" customHeight="1">
      <c r="A846" s="58"/>
      <c r="B846" s="59"/>
      <c r="C846" s="60"/>
      <c r="D846" s="61"/>
      <c r="AE846" s="65"/>
    </row>
    <row r="847" spans="1:31" ht="15.75" customHeight="1">
      <c r="A847" s="58"/>
      <c r="B847" s="59"/>
      <c r="C847" s="60"/>
      <c r="D847" s="61"/>
      <c r="AE847" s="65"/>
    </row>
    <row r="848" spans="1:31" ht="15.75" customHeight="1">
      <c r="A848" s="58"/>
      <c r="B848" s="59"/>
      <c r="C848" s="60"/>
      <c r="D848" s="61"/>
      <c r="AE848" s="65"/>
    </row>
    <row r="849" spans="1:31" ht="15.75" customHeight="1">
      <c r="A849" s="58"/>
      <c r="B849" s="59"/>
      <c r="C849" s="60"/>
      <c r="D849" s="61"/>
      <c r="AE849" s="65"/>
    </row>
    <row r="850" spans="1:31" ht="15.75" customHeight="1">
      <c r="A850" s="58"/>
      <c r="B850" s="59"/>
      <c r="C850" s="60"/>
      <c r="D850" s="61"/>
      <c r="AE850" s="65"/>
    </row>
    <row r="851" spans="1:31" ht="15.75" customHeight="1">
      <c r="A851" s="58"/>
      <c r="B851" s="59"/>
      <c r="C851" s="60"/>
      <c r="D851" s="61"/>
      <c r="AE851" s="65"/>
    </row>
    <row r="852" spans="1:31" ht="15.75" customHeight="1">
      <c r="A852" s="58"/>
      <c r="B852" s="59"/>
      <c r="C852" s="60"/>
      <c r="D852" s="61"/>
      <c r="AE852" s="65"/>
    </row>
    <row r="853" spans="1:31" ht="15.75" customHeight="1">
      <c r="A853" s="58"/>
      <c r="B853" s="59"/>
      <c r="C853" s="60"/>
      <c r="D853" s="61"/>
      <c r="AE853" s="65"/>
    </row>
    <row r="854" spans="1:31" ht="15.75" customHeight="1">
      <c r="A854" s="58"/>
      <c r="B854" s="59"/>
      <c r="C854" s="60"/>
      <c r="D854" s="61"/>
      <c r="AE854" s="65"/>
    </row>
    <row r="855" spans="1:31" ht="15.75" customHeight="1">
      <c r="A855" s="58"/>
      <c r="B855" s="59"/>
      <c r="C855" s="60"/>
      <c r="D855" s="61"/>
      <c r="AE855" s="65"/>
    </row>
    <row r="856" spans="1:31" ht="15.75" customHeight="1">
      <c r="A856" s="58"/>
      <c r="B856" s="59"/>
      <c r="C856" s="60"/>
      <c r="D856" s="61"/>
      <c r="AE856" s="65"/>
    </row>
    <row r="857" spans="1:31" ht="15.75" customHeight="1">
      <c r="A857" s="58"/>
      <c r="B857" s="59"/>
      <c r="C857" s="60"/>
      <c r="D857" s="61"/>
      <c r="AE857" s="65"/>
    </row>
    <row r="858" spans="1:31" ht="15.75" customHeight="1">
      <c r="A858" s="58"/>
      <c r="B858" s="59"/>
      <c r="C858" s="60"/>
      <c r="D858" s="61"/>
      <c r="AE858" s="65"/>
    </row>
    <row r="859" spans="1:31" ht="15.75" customHeight="1">
      <c r="A859" s="58"/>
      <c r="B859" s="59"/>
      <c r="C859" s="60"/>
      <c r="D859" s="61"/>
      <c r="AE859" s="65"/>
    </row>
    <row r="860" spans="1:31" ht="15.75" customHeight="1">
      <c r="A860" s="58"/>
      <c r="B860" s="59"/>
      <c r="C860" s="60"/>
      <c r="D860" s="61"/>
      <c r="AE860" s="65"/>
    </row>
    <row r="861" spans="1:31" ht="15.75" customHeight="1">
      <c r="A861" s="58"/>
      <c r="B861" s="59"/>
      <c r="C861" s="60"/>
      <c r="D861" s="61"/>
      <c r="AE861" s="65"/>
    </row>
    <row r="862" spans="1:31" ht="15.75" customHeight="1">
      <c r="A862" s="58"/>
      <c r="B862" s="59"/>
      <c r="C862" s="60"/>
      <c r="D862" s="61"/>
      <c r="AE862" s="65"/>
    </row>
    <row r="863" spans="1:31" ht="15.75" customHeight="1">
      <c r="A863" s="58"/>
      <c r="B863" s="59"/>
      <c r="C863" s="60"/>
      <c r="D863" s="61"/>
      <c r="AE863" s="65"/>
    </row>
    <row r="864" spans="1:31" ht="15.75" customHeight="1">
      <c r="A864" s="58"/>
      <c r="B864" s="59"/>
      <c r="C864" s="60"/>
      <c r="D864" s="61"/>
      <c r="AE864" s="65"/>
    </row>
    <row r="865" spans="1:31" ht="15.75" customHeight="1">
      <c r="A865" s="58"/>
      <c r="B865" s="59"/>
      <c r="C865" s="60"/>
      <c r="D865" s="61"/>
      <c r="AE865" s="65"/>
    </row>
    <row r="866" spans="1:31" ht="15.75" customHeight="1">
      <c r="A866" s="58"/>
      <c r="B866" s="59"/>
      <c r="C866" s="60"/>
      <c r="D866" s="61"/>
      <c r="AE866" s="65"/>
    </row>
    <row r="867" spans="1:31" ht="15.75" customHeight="1">
      <c r="A867" s="58"/>
      <c r="B867" s="59"/>
      <c r="C867" s="60"/>
      <c r="D867" s="61"/>
      <c r="AE867" s="65"/>
    </row>
    <row r="868" spans="1:31" ht="15.75" customHeight="1">
      <c r="A868" s="58"/>
      <c r="B868" s="59"/>
      <c r="C868" s="60"/>
      <c r="D868" s="61"/>
      <c r="AE868" s="65"/>
    </row>
    <row r="869" spans="1:31" ht="15.75" customHeight="1">
      <c r="A869" s="58"/>
      <c r="B869" s="59"/>
      <c r="C869" s="60"/>
      <c r="D869" s="61"/>
      <c r="AE869" s="65"/>
    </row>
    <row r="870" spans="1:31" ht="15.75" customHeight="1">
      <c r="A870" s="58"/>
      <c r="B870" s="59"/>
      <c r="C870" s="60"/>
      <c r="D870" s="61"/>
      <c r="AE870" s="65"/>
    </row>
    <row r="871" spans="1:31" ht="15.75" customHeight="1">
      <c r="A871" s="58"/>
      <c r="B871" s="59"/>
      <c r="C871" s="60"/>
      <c r="D871" s="61"/>
      <c r="AE871" s="65"/>
    </row>
    <row r="872" spans="1:31" ht="15.75" customHeight="1">
      <c r="A872" s="58"/>
      <c r="B872" s="59"/>
      <c r="C872" s="60"/>
      <c r="D872" s="61"/>
      <c r="AE872" s="65"/>
    </row>
    <row r="873" spans="1:31" ht="15.75" customHeight="1">
      <c r="A873" s="58"/>
      <c r="B873" s="59"/>
      <c r="C873" s="60"/>
      <c r="D873" s="61"/>
      <c r="AE873" s="65"/>
    </row>
    <row r="874" spans="1:31" ht="15.75" customHeight="1">
      <c r="A874" s="58"/>
      <c r="B874" s="59"/>
      <c r="C874" s="60"/>
      <c r="D874" s="61"/>
      <c r="AE874" s="65"/>
    </row>
    <row r="875" spans="1:31" ht="15.75" customHeight="1">
      <c r="A875" s="58"/>
      <c r="B875" s="59"/>
      <c r="C875" s="60"/>
      <c r="D875" s="61"/>
      <c r="AE875" s="65"/>
    </row>
    <row r="876" spans="1:31" ht="15.75" customHeight="1">
      <c r="A876" s="58"/>
      <c r="B876" s="59"/>
      <c r="C876" s="60"/>
      <c r="D876" s="61"/>
      <c r="AE876" s="65"/>
    </row>
    <row r="877" spans="1:31" ht="15.75" customHeight="1">
      <c r="A877" s="58"/>
      <c r="B877" s="59"/>
      <c r="C877" s="60"/>
      <c r="D877" s="61"/>
      <c r="AE877" s="65"/>
    </row>
    <row r="878" spans="1:31" ht="15.75" customHeight="1">
      <c r="A878" s="58"/>
      <c r="B878" s="59"/>
      <c r="C878" s="60"/>
      <c r="D878" s="61"/>
      <c r="AE878" s="65"/>
    </row>
    <row r="879" spans="1:31" ht="15.75" customHeight="1">
      <c r="A879" s="58"/>
      <c r="B879" s="59"/>
      <c r="C879" s="60"/>
      <c r="D879" s="61"/>
      <c r="AE879" s="65"/>
    </row>
    <row r="880" spans="1:31" ht="15.75" customHeight="1">
      <c r="A880" s="58"/>
      <c r="B880" s="59"/>
      <c r="C880" s="60"/>
      <c r="D880" s="61"/>
      <c r="AE880" s="65"/>
    </row>
    <row r="881" spans="1:31" ht="15.75" customHeight="1">
      <c r="A881" s="58"/>
      <c r="B881" s="59"/>
      <c r="C881" s="60"/>
      <c r="D881" s="61"/>
      <c r="AE881" s="65"/>
    </row>
    <row r="882" spans="1:31" ht="15.75" customHeight="1">
      <c r="A882" s="58"/>
      <c r="B882" s="59"/>
      <c r="C882" s="60"/>
      <c r="D882" s="61"/>
      <c r="AE882" s="65"/>
    </row>
    <row r="883" spans="1:31" ht="15.75" customHeight="1">
      <c r="A883" s="58"/>
      <c r="B883" s="59"/>
      <c r="C883" s="60"/>
      <c r="D883" s="61"/>
      <c r="AE883" s="65"/>
    </row>
    <row r="884" spans="1:31" ht="15.75" customHeight="1">
      <c r="A884" s="58"/>
      <c r="B884" s="59"/>
      <c r="C884" s="60"/>
      <c r="D884" s="61"/>
      <c r="AE884" s="65"/>
    </row>
    <row r="885" spans="1:31" ht="15.75" customHeight="1">
      <c r="A885" s="58"/>
      <c r="B885" s="59"/>
      <c r="C885" s="60"/>
      <c r="D885" s="61"/>
      <c r="AE885" s="65"/>
    </row>
    <row r="886" spans="1:31" ht="15.75" customHeight="1">
      <c r="A886" s="58"/>
      <c r="B886" s="59"/>
      <c r="C886" s="60"/>
      <c r="D886" s="61"/>
      <c r="AE886" s="65"/>
    </row>
    <row r="887" spans="1:31" ht="15.75" customHeight="1">
      <c r="A887" s="58"/>
      <c r="B887" s="59"/>
      <c r="C887" s="60"/>
      <c r="D887" s="61"/>
      <c r="AE887" s="65"/>
    </row>
    <row r="888" spans="1:31" ht="15.75" customHeight="1">
      <c r="A888" s="58"/>
      <c r="B888" s="59"/>
      <c r="C888" s="60"/>
      <c r="D888" s="61"/>
      <c r="AE888" s="65"/>
    </row>
    <row r="889" spans="1:31" ht="15.75" customHeight="1">
      <c r="A889" s="58"/>
      <c r="B889" s="59"/>
      <c r="C889" s="60"/>
      <c r="D889" s="61"/>
      <c r="AE889" s="65"/>
    </row>
    <row r="890" spans="1:31" ht="15.75" customHeight="1">
      <c r="A890" s="58"/>
      <c r="B890" s="59"/>
      <c r="C890" s="60"/>
      <c r="D890" s="61"/>
      <c r="AE890" s="65"/>
    </row>
    <row r="891" spans="1:31" ht="15.75" customHeight="1">
      <c r="A891" s="58"/>
      <c r="B891" s="59"/>
      <c r="C891" s="60"/>
      <c r="D891" s="61"/>
      <c r="AE891" s="65"/>
    </row>
    <row r="892" spans="1:31" ht="15.75" customHeight="1">
      <c r="A892" s="58"/>
      <c r="B892" s="59"/>
      <c r="C892" s="60"/>
      <c r="D892" s="61"/>
      <c r="AE892" s="65"/>
    </row>
    <row r="893" spans="1:31" ht="15.75" customHeight="1">
      <c r="A893" s="58"/>
      <c r="B893" s="59"/>
      <c r="C893" s="60"/>
      <c r="D893" s="61"/>
      <c r="AE893" s="65"/>
    </row>
    <row r="894" spans="1:31" ht="15.75" customHeight="1">
      <c r="A894" s="58"/>
      <c r="B894" s="59"/>
      <c r="C894" s="60"/>
      <c r="D894" s="61"/>
      <c r="AE894" s="65"/>
    </row>
    <row r="895" spans="1:31" ht="15.75" customHeight="1">
      <c r="A895" s="58"/>
      <c r="B895" s="59"/>
      <c r="C895" s="60"/>
      <c r="D895" s="61"/>
      <c r="AE895" s="65"/>
    </row>
    <row r="896" spans="1:31" ht="15.75" customHeight="1">
      <c r="A896" s="58"/>
      <c r="B896" s="59"/>
      <c r="C896" s="60"/>
      <c r="D896" s="61"/>
      <c r="AE896" s="65"/>
    </row>
    <row r="897" spans="1:31" ht="15.75" customHeight="1">
      <c r="A897" s="58"/>
      <c r="B897" s="59"/>
      <c r="C897" s="60"/>
      <c r="D897" s="61"/>
      <c r="AE897" s="65"/>
    </row>
    <row r="898" spans="1:31" ht="15.75" customHeight="1">
      <c r="A898" s="58"/>
      <c r="B898" s="59"/>
      <c r="C898" s="60"/>
      <c r="D898" s="61"/>
      <c r="AE898" s="65"/>
    </row>
    <row r="899" spans="1:31" ht="15.75" customHeight="1">
      <c r="A899" s="58"/>
      <c r="B899" s="59"/>
      <c r="C899" s="60"/>
      <c r="D899" s="61"/>
      <c r="AE899" s="65"/>
    </row>
    <row r="900" spans="1:31" ht="15.75" customHeight="1">
      <c r="A900" s="58"/>
      <c r="B900" s="59"/>
      <c r="C900" s="60"/>
      <c r="D900" s="61"/>
      <c r="AE900" s="65"/>
    </row>
    <row r="901" spans="1:31" ht="15.75" customHeight="1">
      <c r="A901" s="58"/>
      <c r="B901" s="59"/>
      <c r="C901" s="60"/>
      <c r="D901" s="61"/>
      <c r="AE901" s="65"/>
    </row>
    <row r="902" spans="1:31" ht="15.75" customHeight="1">
      <c r="A902" s="58"/>
      <c r="B902" s="59"/>
      <c r="C902" s="60"/>
      <c r="D902" s="61"/>
      <c r="AE902" s="65"/>
    </row>
    <row r="903" spans="1:31" ht="15.75" customHeight="1">
      <c r="A903" s="58"/>
      <c r="B903" s="59"/>
      <c r="C903" s="60"/>
      <c r="D903" s="61"/>
      <c r="AE903" s="65"/>
    </row>
    <row r="904" spans="1:31" ht="15.75" customHeight="1">
      <c r="A904" s="58"/>
      <c r="B904" s="59"/>
      <c r="C904" s="60"/>
      <c r="D904" s="61"/>
      <c r="AE904" s="65"/>
    </row>
    <row r="905" spans="1:31" ht="15.75" customHeight="1">
      <c r="A905" s="58"/>
      <c r="B905" s="59"/>
      <c r="C905" s="60"/>
      <c r="D905" s="61"/>
      <c r="AE905" s="65"/>
    </row>
    <row r="906" spans="1:31" ht="15.75" customHeight="1">
      <c r="A906" s="58"/>
      <c r="B906" s="59"/>
      <c r="C906" s="60"/>
      <c r="D906" s="61"/>
      <c r="AE906" s="65"/>
    </row>
    <row r="907" spans="1:31" ht="15.75" customHeight="1">
      <c r="A907" s="58"/>
      <c r="B907" s="59"/>
      <c r="C907" s="60"/>
      <c r="D907" s="61"/>
      <c r="AE907" s="65"/>
    </row>
    <row r="908" spans="1:31" ht="15.75" customHeight="1">
      <c r="A908" s="58"/>
      <c r="B908" s="59"/>
      <c r="C908" s="60"/>
      <c r="D908" s="61"/>
      <c r="AE908" s="65"/>
    </row>
    <row r="909" spans="1:31" ht="15.75" customHeight="1">
      <c r="A909" s="58"/>
      <c r="B909" s="59"/>
      <c r="C909" s="60"/>
      <c r="D909" s="61"/>
      <c r="AE909" s="65"/>
    </row>
    <row r="910" spans="1:31" ht="15.75" customHeight="1">
      <c r="A910" s="58"/>
      <c r="B910" s="59"/>
      <c r="C910" s="60"/>
      <c r="D910" s="61"/>
      <c r="AE910" s="65"/>
    </row>
    <row r="911" spans="1:31" ht="15.75" customHeight="1">
      <c r="A911" s="58"/>
      <c r="B911" s="59"/>
      <c r="C911" s="60"/>
      <c r="D911" s="61"/>
      <c r="AE911" s="65"/>
    </row>
    <row r="912" spans="1:31" ht="15.75" customHeight="1">
      <c r="A912" s="58"/>
      <c r="B912" s="59"/>
      <c r="C912" s="60"/>
      <c r="D912" s="61"/>
      <c r="AE912" s="65"/>
    </row>
    <row r="913" spans="1:31" ht="15.75" customHeight="1">
      <c r="A913" s="58"/>
      <c r="B913" s="59"/>
      <c r="C913" s="60"/>
      <c r="D913" s="61"/>
      <c r="AE913" s="65"/>
    </row>
    <row r="914" spans="1:31" ht="15.75" customHeight="1">
      <c r="A914" s="58"/>
      <c r="B914" s="59"/>
      <c r="C914" s="60"/>
      <c r="D914" s="61"/>
      <c r="AE914" s="65"/>
    </row>
    <row r="915" spans="1:31" ht="15.75" customHeight="1">
      <c r="A915" s="58"/>
      <c r="B915" s="59"/>
      <c r="C915" s="60"/>
      <c r="D915" s="61"/>
      <c r="AE915" s="65"/>
    </row>
    <row r="916" spans="1:31" ht="15.75" customHeight="1">
      <c r="A916" s="58"/>
      <c r="B916" s="59"/>
      <c r="C916" s="60"/>
      <c r="D916" s="61"/>
      <c r="AE916" s="65"/>
    </row>
    <row r="917" spans="1:31" ht="15.75" customHeight="1">
      <c r="A917" s="58"/>
      <c r="B917" s="59"/>
      <c r="C917" s="60"/>
      <c r="D917" s="61"/>
      <c r="AE917" s="65"/>
    </row>
    <row r="918" spans="1:31" ht="15.75" customHeight="1">
      <c r="A918" s="58"/>
      <c r="B918" s="59"/>
      <c r="C918" s="60"/>
      <c r="D918" s="61"/>
      <c r="AE918" s="65"/>
    </row>
    <row r="919" spans="1:31" ht="15.75" customHeight="1">
      <c r="A919" s="58"/>
      <c r="B919" s="59"/>
      <c r="C919" s="60"/>
      <c r="D919" s="61"/>
      <c r="AE919" s="65"/>
    </row>
    <row r="920" spans="1:31" ht="15.75" customHeight="1">
      <c r="A920" s="58"/>
      <c r="B920" s="59"/>
      <c r="C920" s="60"/>
      <c r="D920" s="61"/>
      <c r="AE920" s="65"/>
    </row>
    <row r="921" spans="1:31" ht="15.75" customHeight="1">
      <c r="A921" s="58"/>
      <c r="B921" s="59"/>
      <c r="C921" s="60"/>
      <c r="D921" s="61"/>
      <c r="AE921" s="65"/>
    </row>
    <row r="922" spans="1:31" ht="15.75" customHeight="1">
      <c r="A922" s="58"/>
      <c r="B922" s="59"/>
      <c r="C922" s="60"/>
      <c r="D922" s="61"/>
      <c r="AE922" s="65"/>
    </row>
    <row r="923" spans="1:31" ht="15.75" customHeight="1">
      <c r="A923" s="58"/>
      <c r="B923" s="59"/>
      <c r="C923" s="60"/>
      <c r="D923" s="61"/>
      <c r="AE923" s="65"/>
    </row>
    <row r="924" spans="1:31" ht="15.75" customHeight="1">
      <c r="A924" s="58"/>
      <c r="B924" s="59"/>
      <c r="C924" s="60"/>
      <c r="D924" s="61"/>
      <c r="AE924" s="65"/>
    </row>
    <row r="925" spans="1:31" ht="15.75" customHeight="1">
      <c r="A925" s="58"/>
      <c r="B925" s="59"/>
      <c r="C925" s="60"/>
      <c r="D925" s="61"/>
      <c r="AE925" s="65"/>
    </row>
    <row r="926" spans="1:31" ht="15.75" customHeight="1">
      <c r="A926" s="58"/>
      <c r="B926" s="59"/>
      <c r="C926" s="60"/>
      <c r="D926" s="61"/>
      <c r="AE926" s="65"/>
    </row>
    <row r="927" spans="1:31" ht="15.75" customHeight="1">
      <c r="A927" s="58"/>
      <c r="B927" s="59"/>
      <c r="C927" s="60"/>
      <c r="D927" s="61"/>
      <c r="AE927" s="65"/>
    </row>
    <row r="928" spans="1:31" ht="15.75" customHeight="1">
      <c r="A928" s="58"/>
      <c r="B928" s="59"/>
      <c r="C928" s="60"/>
      <c r="D928" s="61"/>
      <c r="AE928" s="65"/>
    </row>
    <row r="929" spans="1:31" ht="15.75" customHeight="1">
      <c r="A929" s="58"/>
      <c r="B929" s="59"/>
      <c r="C929" s="60"/>
      <c r="D929" s="61"/>
      <c r="AE929" s="65"/>
    </row>
    <row r="930" spans="1:31" ht="15.75" customHeight="1">
      <c r="A930" s="58"/>
      <c r="B930" s="59"/>
      <c r="C930" s="60"/>
      <c r="D930" s="61"/>
      <c r="AE930" s="65"/>
    </row>
    <row r="931" spans="1:31" ht="15.75" customHeight="1">
      <c r="A931" s="58"/>
      <c r="B931" s="59"/>
      <c r="C931" s="60"/>
      <c r="D931" s="61"/>
      <c r="AE931" s="65"/>
    </row>
    <row r="932" spans="1:31" ht="15.75" customHeight="1">
      <c r="A932" s="58"/>
      <c r="B932" s="59"/>
      <c r="C932" s="60"/>
      <c r="D932" s="61"/>
      <c r="AE932" s="65"/>
    </row>
    <row r="933" spans="1:31" ht="15.75" customHeight="1">
      <c r="A933" s="58"/>
      <c r="B933" s="59"/>
      <c r="C933" s="60"/>
      <c r="D933" s="61"/>
      <c r="AE933" s="65"/>
    </row>
    <row r="934" spans="1:31" ht="15.75" customHeight="1">
      <c r="A934" s="58"/>
      <c r="B934" s="59"/>
      <c r="C934" s="60"/>
      <c r="D934" s="61"/>
      <c r="AE934" s="65"/>
    </row>
    <row r="935" spans="1:31" ht="15.75" customHeight="1">
      <c r="A935" s="58"/>
      <c r="B935" s="59"/>
      <c r="C935" s="60"/>
      <c r="D935" s="61"/>
      <c r="AE935" s="65"/>
    </row>
    <row r="936" spans="1:31" ht="15.75" customHeight="1">
      <c r="A936" s="58"/>
      <c r="B936" s="59"/>
      <c r="C936" s="60"/>
      <c r="D936" s="61"/>
      <c r="AE936" s="65"/>
    </row>
    <row r="937" spans="1:31" ht="15.75" customHeight="1">
      <c r="A937" s="58"/>
      <c r="B937" s="59"/>
      <c r="C937" s="60"/>
      <c r="D937" s="61"/>
      <c r="AE937" s="65"/>
    </row>
    <row r="938" spans="1:31" ht="15.75" customHeight="1">
      <c r="A938" s="58"/>
      <c r="B938" s="59"/>
      <c r="C938" s="60"/>
      <c r="D938" s="61"/>
      <c r="AE938" s="65"/>
    </row>
    <row r="939" spans="1:31" ht="15.75" customHeight="1">
      <c r="A939" s="58"/>
      <c r="B939" s="59"/>
      <c r="C939" s="60"/>
      <c r="D939" s="61"/>
      <c r="AE939" s="65"/>
    </row>
    <row r="940" spans="1:31" ht="15.75" customHeight="1">
      <c r="A940" s="58"/>
      <c r="B940" s="59"/>
      <c r="C940" s="60"/>
      <c r="D940" s="61"/>
      <c r="AE940" s="65"/>
    </row>
    <row r="941" spans="1:31" ht="15.75" customHeight="1">
      <c r="A941" s="58"/>
      <c r="B941" s="59"/>
      <c r="C941" s="60"/>
      <c r="D941" s="61"/>
      <c r="AE941" s="65"/>
    </row>
    <row r="942" spans="1:31" ht="15.75" customHeight="1">
      <c r="A942" s="58"/>
      <c r="B942" s="59"/>
      <c r="C942" s="60"/>
      <c r="D942" s="61"/>
      <c r="AE942" s="65"/>
    </row>
    <row r="943" spans="1:31" ht="15.75" customHeight="1">
      <c r="A943" s="58"/>
      <c r="B943" s="59"/>
      <c r="C943" s="60"/>
      <c r="D943" s="61"/>
      <c r="AE943" s="65"/>
    </row>
    <row r="944" spans="1:31" ht="15.75" customHeight="1">
      <c r="A944" s="58"/>
      <c r="B944" s="59"/>
      <c r="C944" s="60"/>
      <c r="D944" s="61"/>
      <c r="AE944" s="65"/>
    </row>
    <row r="945" spans="1:31" ht="15.75" customHeight="1">
      <c r="A945" s="58"/>
      <c r="B945" s="59"/>
      <c r="C945" s="60"/>
      <c r="D945" s="61"/>
      <c r="AE945" s="65"/>
    </row>
    <row r="946" spans="1:31" ht="15.75" customHeight="1">
      <c r="A946" s="58"/>
      <c r="B946" s="59"/>
      <c r="C946" s="60"/>
      <c r="D946" s="61"/>
      <c r="AE946" s="65"/>
    </row>
    <row r="947" spans="1:31" ht="15.75" customHeight="1">
      <c r="A947" s="58"/>
      <c r="B947" s="59"/>
      <c r="C947" s="60"/>
      <c r="D947" s="61"/>
      <c r="AE947" s="65"/>
    </row>
    <row r="948" spans="1:31" ht="15.75" customHeight="1">
      <c r="A948" s="58"/>
      <c r="B948" s="59"/>
      <c r="C948" s="60"/>
      <c r="D948" s="61"/>
      <c r="AE948" s="65"/>
    </row>
    <row r="949" spans="1:31" ht="15.75" customHeight="1">
      <c r="A949" s="58"/>
      <c r="B949" s="59"/>
      <c r="C949" s="60"/>
      <c r="D949" s="61"/>
      <c r="AE949" s="65"/>
    </row>
    <row r="950" spans="1:31" ht="15.75" customHeight="1">
      <c r="A950" s="58"/>
      <c r="B950" s="59"/>
      <c r="C950" s="60"/>
      <c r="D950" s="61"/>
      <c r="AE950" s="65"/>
    </row>
    <row r="951" spans="1:31" ht="15.75" customHeight="1">
      <c r="A951" s="58"/>
      <c r="B951" s="59"/>
      <c r="C951" s="60"/>
      <c r="D951" s="61"/>
      <c r="AE951" s="65"/>
    </row>
    <row r="952" spans="1:31" ht="15.75" customHeight="1">
      <c r="A952" s="58"/>
      <c r="B952" s="59"/>
      <c r="C952" s="60"/>
      <c r="D952" s="61"/>
      <c r="AE952" s="65"/>
    </row>
    <row r="953" spans="1:31" ht="15.75" customHeight="1">
      <c r="A953" s="58"/>
      <c r="B953" s="59"/>
      <c r="C953" s="60"/>
      <c r="D953" s="61"/>
      <c r="AE953" s="65"/>
    </row>
    <row r="954" spans="1:31" ht="15.75" customHeight="1">
      <c r="A954" s="58"/>
      <c r="B954" s="59"/>
      <c r="C954" s="60"/>
      <c r="D954" s="61"/>
      <c r="AE954" s="65"/>
    </row>
    <row r="955" spans="1:31" ht="15.75" customHeight="1">
      <c r="A955" s="58"/>
      <c r="B955" s="59"/>
      <c r="C955" s="60"/>
      <c r="D955" s="61"/>
      <c r="AE955" s="65"/>
    </row>
    <row r="956" spans="1:31" ht="15.75" customHeight="1">
      <c r="A956" s="58"/>
      <c r="B956" s="59"/>
      <c r="C956" s="60"/>
      <c r="D956" s="61"/>
      <c r="AE956" s="65"/>
    </row>
    <row r="957" spans="1:31" ht="15.75" customHeight="1">
      <c r="A957" s="58"/>
      <c r="B957" s="59"/>
      <c r="C957" s="60"/>
      <c r="D957" s="61"/>
      <c r="AE957" s="65"/>
    </row>
    <row r="958" spans="1:31" ht="15.75" customHeight="1">
      <c r="A958" s="58"/>
      <c r="B958" s="59"/>
      <c r="C958" s="60"/>
      <c r="D958" s="61"/>
      <c r="AE958" s="65"/>
    </row>
    <row r="959" spans="1:31" ht="15.75" customHeight="1">
      <c r="A959" s="58"/>
      <c r="B959" s="59"/>
      <c r="C959" s="60"/>
      <c r="D959" s="61"/>
      <c r="AE959" s="65"/>
    </row>
    <row r="960" spans="1:31" ht="15.75" customHeight="1">
      <c r="A960" s="58"/>
      <c r="B960" s="59"/>
      <c r="C960" s="60"/>
      <c r="D960" s="61"/>
      <c r="AE960" s="65"/>
    </row>
    <row r="961" spans="1:31" ht="15.75" customHeight="1">
      <c r="A961" s="58"/>
      <c r="B961" s="59"/>
      <c r="C961" s="60"/>
      <c r="D961" s="61"/>
      <c r="AE961" s="65"/>
    </row>
    <row r="962" spans="1:31" ht="15.75" customHeight="1">
      <c r="A962" s="58"/>
      <c r="B962" s="59"/>
      <c r="C962" s="60"/>
      <c r="D962" s="61"/>
      <c r="AE962" s="65"/>
    </row>
    <row r="963" spans="1:31" ht="15.75" customHeight="1">
      <c r="A963" s="58"/>
      <c r="B963" s="59"/>
      <c r="C963" s="60"/>
      <c r="D963" s="61"/>
      <c r="AE963" s="65"/>
    </row>
    <row r="964" spans="1:31" ht="15.75" customHeight="1">
      <c r="A964" s="58"/>
      <c r="B964" s="59"/>
      <c r="C964" s="60"/>
      <c r="D964" s="61"/>
      <c r="AE964" s="65"/>
    </row>
    <row r="965" spans="1:31" ht="15.75" customHeight="1">
      <c r="A965" s="58"/>
      <c r="B965" s="59"/>
      <c r="C965" s="60"/>
      <c r="D965" s="61"/>
      <c r="AE965" s="65"/>
    </row>
    <row r="966" spans="1:31" ht="15.75" customHeight="1">
      <c r="A966" s="58"/>
      <c r="B966" s="59"/>
      <c r="C966" s="60"/>
      <c r="D966" s="61"/>
      <c r="AE966" s="65"/>
    </row>
    <row r="967" spans="1:31" ht="15.75" customHeight="1">
      <c r="A967" s="58"/>
      <c r="B967" s="59"/>
      <c r="C967" s="60"/>
      <c r="D967" s="61"/>
      <c r="AE967" s="65"/>
    </row>
    <row r="968" spans="1:31" ht="15.75" customHeight="1">
      <c r="A968" s="58"/>
      <c r="B968" s="59"/>
      <c r="C968" s="60"/>
      <c r="D968" s="61"/>
      <c r="AE968" s="65"/>
    </row>
    <row r="969" spans="1:31" ht="15.75" customHeight="1">
      <c r="A969" s="58"/>
      <c r="B969" s="59"/>
      <c r="C969" s="60"/>
      <c r="D969" s="61"/>
      <c r="AE969" s="65"/>
    </row>
    <row r="970" spans="1:31" ht="15.75" customHeight="1">
      <c r="A970" s="58"/>
      <c r="B970" s="59"/>
      <c r="C970" s="60"/>
      <c r="D970" s="61"/>
      <c r="AE970" s="65"/>
    </row>
    <row r="971" spans="1:31" ht="15.75" customHeight="1">
      <c r="A971" s="58"/>
      <c r="B971" s="59"/>
      <c r="C971" s="60"/>
      <c r="D971" s="61"/>
      <c r="AE971" s="65"/>
    </row>
    <row r="972" spans="1:31" ht="15.75" customHeight="1">
      <c r="A972" s="58"/>
      <c r="B972" s="59"/>
      <c r="C972" s="60"/>
      <c r="D972" s="61"/>
      <c r="AE972" s="65"/>
    </row>
    <row r="973" spans="1:31" ht="15.75" customHeight="1">
      <c r="A973" s="58"/>
      <c r="B973" s="59"/>
      <c r="C973" s="60"/>
      <c r="D973" s="61"/>
      <c r="AE973" s="65"/>
    </row>
    <row r="974" spans="1:31" ht="15.75" customHeight="1">
      <c r="A974" s="58"/>
      <c r="B974" s="59"/>
      <c r="C974" s="60"/>
      <c r="D974" s="61"/>
      <c r="AE974" s="65"/>
    </row>
    <row r="975" spans="1:31" ht="15.75" customHeight="1">
      <c r="A975" s="58"/>
      <c r="B975" s="59"/>
      <c r="C975" s="60"/>
      <c r="D975" s="61"/>
      <c r="AE975" s="65"/>
    </row>
    <row r="976" spans="1:31" ht="15.75" customHeight="1">
      <c r="A976" s="58"/>
      <c r="B976" s="59"/>
      <c r="C976" s="60"/>
      <c r="D976" s="61"/>
      <c r="AE976" s="65"/>
    </row>
    <row r="977" spans="1:31" ht="15.75" customHeight="1">
      <c r="A977" s="58"/>
      <c r="B977" s="59"/>
      <c r="C977" s="60"/>
      <c r="D977" s="61"/>
      <c r="AE977" s="65"/>
    </row>
    <row r="978" spans="1:31" ht="15.75" customHeight="1">
      <c r="A978" s="58"/>
      <c r="B978" s="59"/>
      <c r="C978" s="60"/>
      <c r="D978" s="61"/>
      <c r="AE978" s="65"/>
    </row>
    <row r="979" spans="1:31" ht="15.75" customHeight="1">
      <c r="A979" s="58"/>
      <c r="B979" s="59"/>
      <c r="C979" s="60"/>
      <c r="D979" s="61"/>
      <c r="AE979" s="65"/>
    </row>
    <row r="980" spans="1:31" ht="15.75" customHeight="1">
      <c r="A980" s="58"/>
      <c r="B980" s="59"/>
      <c r="C980" s="60"/>
      <c r="D980" s="61"/>
      <c r="AE980" s="65"/>
    </row>
    <row r="981" spans="1:31" ht="15.75" customHeight="1">
      <c r="A981" s="58"/>
      <c r="B981" s="59"/>
      <c r="C981" s="60"/>
      <c r="D981" s="61"/>
      <c r="AE981" s="65"/>
    </row>
    <row r="982" spans="1:31" ht="15.75" customHeight="1">
      <c r="A982" s="58"/>
      <c r="B982" s="59"/>
      <c r="C982" s="60"/>
      <c r="D982" s="61"/>
      <c r="AE982" s="65"/>
    </row>
    <row r="983" spans="1:31" ht="15.75" customHeight="1">
      <c r="A983" s="58"/>
      <c r="B983" s="59"/>
      <c r="C983" s="60"/>
      <c r="D983" s="61"/>
      <c r="AE983" s="65"/>
    </row>
    <row r="984" spans="1:31" ht="15.75" customHeight="1">
      <c r="A984" s="58"/>
      <c r="B984" s="59"/>
      <c r="C984" s="60"/>
      <c r="D984" s="61"/>
      <c r="AE984" s="65"/>
    </row>
    <row r="985" spans="1:31" ht="15.75" customHeight="1">
      <c r="A985" s="58"/>
      <c r="B985" s="59"/>
      <c r="C985" s="60"/>
      <c r="D985" s="61"/>
      <c r="AE985" s="65"/>
    </row>
    <row r="986" spans="1:31" ht="15.75" customHeight="1">
      <c r="A986" s="58"/>
      <c r="B986" s="59"/>
      <c r="C986" s="60"/>
      <c r="D986" s="61"/>
      <c r="AE986" s="65"/>
    </row>
    <row r="987" spans="1:31" ht="15.75" customHeight="1">
      <c r="A987" s="58"/>
      <c r="B987" s="59"/>
      <c r="C987" s="60"/>
      <c r="D987" s="61"/>
      <c r="AE987" s="65"/>
    </row>
    <row r="988" spans="1:31" ht="15.75" customHeight="1">
      <c r="A988" s="58"/>
      <c r="B988" s="59"/>
      <c r="C988" s="60"/>
      <c r="D988" s="61"/>
      <c r="AE988" s="65"/>
    </row>
    <row r="989" spans="1:31" ht="15.75" customHeight="1">
      <c r="A989" s="58"/>
      <c r="B989" s="59"/>
      <c r="C989" s="60"/>
      <c r="D989" s="61"/>
      <c r="AE989" s="65"/>
    </row>
    <row r="990" spans="1:31" ht="15.75" customHeight="1">
      <c r="A990" s="58"/>
      <c r="B990" s="59"/>
      <c r="C990" s="60"/>
      <c r="D990" s="61"/>
      <c r="AE990" s="65"/>
    </row>
    <row r="991" spans="1:31" ht="15.75" customHeight="1">
      <c r="A991" s="58"/>
      <c r="B991" s="59"/>
      <c r="C991" s="60"/>
      <c r="D991" s="61"/>
      <c r="AE991" s="65"/>
    </row>
    <row r="992" spans="1:31" ht="15.75" customHeight="1">
      <c r="A992" s="58"/>
      <c r="B992" s="59"/>
      <c r="C992" s="60"/>
      <c r="D992" s="61"/>
      <c r="AE992" s="65"/>
    </row>
    <row r="993" spans="1:31" ht="15.75" customHeight="1">
      <c r="A993" s="58"/>
      <c r="B993" s="59"/>
      <c r="C993" s="60"/>
      <c r="D993" s="61"/>
      <c r="AE993" s="65"/>
    </row>
    <row r="994" spans="1:31" ht="15.75" customHeight="1">
      <c r="A994" s="58"/>
      <c r="B994" s="59"/>
      <c r="C994" s="60"/>
      <c r="D994" s="61"/>
      <c r="AE994" s="65"/>
    </row>
    <row r="995" spans="1:31" ht="15.75" customHeight="1">
      <c r="A995" s="58"/>
      <c r="B995" s="59"/>
      <c r="C995" s="60"/>
      <c r="D995" s="61"/>
      <c r="AE995" s="65"/>
    </row>
    <row r="996" spans="1:31" ht="15.75" customHeight="1">
      <c r="A996" s="58"/>
      <c r="B996" s="59"/>
      <c r="C996" s="60"/>
      <c r="D996" s="61"/>
      <c r="AE996" s="65"/>
    </row>
    <row r="997" spans="1:31" ht="15.75" customHeight="1">
      <c r="A997" s="58"/>
      <c r="B997" s="59"/>
      <c r="C997" s="60"/>
      <c r="D997" s="61"/>
      <c r="AE997" s="65"/>
    </row>
    <row r="998" spans="1:31" ht="15.75" customHeight="1">
      <c r="A998" s="58"/>
      <c r="B998" s="59"/>
      <c r="C998" s="60"/>
      <c r="D998" s="61"/>
      <c r="AE998" s="65"/>
    </row>
    <row r="999" spans="1:31" ht="15.75" customHeight="1">
      <c r="A999" s="58"/>
      <c r="B999" s="59"/>
      <c r="C999" s="60"/>
      <c r="D999" s="61"/>
      <c r="AE999" s="65"/>
    </row>
  </sheetData>
  <mergeCells count="131">
    <mergeCell ref="AC99:AD99"/>
    <mergeCell ref="A100:D100"/>
    <mergeCell ref="AC100:AD100"/>
    <mergeCell ref="Q86:AB86"/>
    <mergeCell ref="E86:P86"/>
    <mergeCell ref="E87:P87"/>
    <mergeCell ref="E88:P88"/>
    <mergeCell ref="E89:P89"/>
    <mergeCell ref="E90:P90"/>
    <mergeCell ref="E91:P91"/>
    <mergeCell ref="E92:P92"/>
    <mergeCell ref="A99:D99"/>
    <mergeCell ref="E80:P80"/>
    <mergeCell ref="E81:P81"/>
    <mergeCell ref="E82:P82"/>
    <mergeCell ref="E83:P83"/>
    <mergeCell ref="E84:P84"/>
    <mergeCell ref="E85:P85"/>
    <mergeCell ref="Q80:AB80"/>
    <mergeCell ref="Q81:AB81"/>
    <mergeCell ref="Q82:AB82"/>
    <mergeCell ref="Q83:AB83"/>
    <mergeCell ref="Q84:AB84"/>
    <mergeCell ref="Q85:AB85"/>
    <mergeCell ref="E78:P78"/>
    <mergeCell ref="Q73:AB73"/>
    <mergeCell ref="Q74:AB74"/>
    <mergeCell ref="Q75:AB75"/>
    <mergeCell ref="Q76:AB76"/>
    <mergeCell ref="Q77:AB77"/>
    <mergeCell ref="Q78:AB78"/>
    <mergeCell ref="Q79:AB79"/>
    <mergeCell ref="E79:P79"/>
    <mergeCell ref="Q97:AB97"/>
    <mergeCell ref="AC98:AD98"/>
    <mergeCell ref="E93:P93"/>
    <mergeCell ref="E94:P94"/>
    <mergeCell ref="E95:P95"/>
    <mergeCell ref="E96:P96"/>
    <mergeCell ref="Q96:AB96"/>
    <mergeCell ref="E97:P97"/>
    <mergeCell ref="A98:D98"/>
    <mergeCell ref="E68:P68"/>
    <mergeCell ref="Q68:AB68"/>
    <mergeCell ref="Q94:AB94"/>
    <mergeCell ref="Q95:AB95"/>
    <mergeCell ref="Q87:AB87"/>
    <mergeCell ref="Q88:AB88"/>
    <mergeCell ref="Q89:AB89"/>
    <mergeCell ref="Q90:AB90"/>
    <mergeCell ref="Q91:AB91"/>
    <mergeCell ref="Q92:AB92"/>
    <mergeCell ref="Q93:AB93"/>
    <mergeCell ref="E69:P69"/>
    <mergeCell ref="Q69:AB69"/>
    <mergeCell ref="E70:P70"/>
    <mergeCell ref="Q70:AB70"/>
    <mergeCell ref="E71:P71"/>
    <mergeCell ref="Q71:AB71"/>
    <mergeCell ref="Q72:AB72"/>
    <mergeCell ref="E72:P72"/>
    <mergeCell ref="E73:P73"/>
    <mergeCell ref="E74:P74"/>
    <mergeCell ref="E75:P75"/>
    <mergeCell ref="E76:P76"/>
    <mergeCell ref="E77:P77"/>
    <mergeCell ref="AC46:AC47"/>
    <mergeCell ref="AD46:AD47"/>
    <mergeCell ref="AE46:AE47"/>
    <mergeCell ref="E53:AB53"/>
    <mergeCell ref="E65:P65"/>
    <mergeCell ref="E66:P66"/>
    <mergeCell ref="Q66:AB66"/>
    <mergeCell ref="E67:P67"/>
    <mergeCell ref="Q67:AB67"/>
    <mergeCell ref="AC7:AC14"/>
    <mergeCell ref="AD7:AD14"/>
    <mergeCell ref="AE7:AE14"/>
    <mergeCell ref="AD15:AD20"/>
    <mergeCell ref="AE15:AE20"/>
    <mergeCell ref="AC29:AC32"/>
    <mergeCell ref="AD29:AD32"/>
    <mergeCell ref="AE29:AE32"/>
    <mergeCell ref="AC33:AC34"/>
    <mergeCell ref="AD33:AD34"/>
    <mergeCell ref="AE33:AE34"/>
    <mergeCell ref="AC15:AC20"/>
    <mergeCell ref="AC21:AC26"/>
    <mergeCell ref="AD21:AD26"/>
    <mergeCell ref="AE21:AE26"/>
    <mergeCell ref="AC27:AC28"/>
    <mergeCell ref="AD27:AD28"/>
    <mergeCell ref="AE27:AE28"/>
    <mergeCell ref="A1:AE1"/>
    <mergeCell ref="A2:AE2"/>
    <mergeCell ref="A3:D3"/>
    <mergeCell ref="E3:AB3"/>
    <mergeCell ref="A4:A5"/>
    <mergeCell ref="B4:B5"/>
    <mergeCell ref="AD4:AD5"/>
    <mergeCell ref="E6:AE6"/>
    <mergeCell ref="D4:D5"/>
    <mergeCell ref="AC4:AC5"/>
    <mergeCell ref="E63:P63"/>
    <mergeCell ref="Q63:AB63"/>
    <mergeCell ref="E64:P64"/>
    <mergeCell ref="Q64:AB64"/>
    <mergeCell ref="Q65:AB65"/>
    <mergeCell ref="C4:C5"/>
    <mergeCell ref="A6:D6"/>
    <mergeCell ref="A35:D35"/>
    <mergeCell ref="A53:D53"/>
    <mergeCell ref="E35:AB35"/>
    <mergeCell ref="AC56:AC57"/>
    <mergeCell ref="AD56:AD57"/>
    <mergeCell ref="AE56:AE57"/>
    <mergeCell ref="A60:AE60"/>
    <mergeCell ref="A61:D61"/>
    <mergeCell ref="AC61:AD61"/>
    <mergeCell ref="A62:D62"/>
    <mergeCell ref="E62:P62"/>
    <mergeCell ref="Q62:AB62"/>
    <mergeCell ref="AD42:AD45"/>
    <mergeCell ref="AE42:AE45"/>
    <mergeCell ref="AC36:AC37"/>
    <mergeCell ref="AD36:AD37"/>
    <mergeCell ref="AE36:AE37"/>
    <mergeCell ref="AC38:AC41"/>
    <mergeCell ref="AD38:AD41"/>
    <mergeCell ref="AE38:AE41"/>
    <mergeCell ref="AC42:AC45"/>
  </mergeCells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999"/>
  <sheetViews>
    <sheetView workbookViewId="0"/>
  </sheetViews>
  <sheetFormatPr defaultColWidth="14.42578125" defaultRowHeight="15" customHeight="1"/>
  <cols>
    <col min="1" max="1" width="43.42578125" customWidth="1"/>
    <col min="2" max="2" width="19.28515625" customWidth="1"/>
    <col min="3" max="3" width="24.42578125" customWidth="1"/>
    <col min="4" max="4" width="32.42578125" customWidth="1"/>
    <col min="5" max="5" width="5.85546875" customWidth="1"/>
    <col min="6" max="6" width="8.5703125" customWidth="1"/>
    <col min="7" max="7" width="8.140625" customWidth="1"/>
    <col min="8" max="9" width="7.140625" customWidth="1"/>
    <col min="10" max="10" width="7.28515625" customWidth="1"/>
    <col min="11" max="11" width="5.85546875" customWidth="1"/>
    <col min="12" max="12" width="10.140625" customWidth="1"/>
    <col min="13" max="13" width="6.7109375" customWidth="1"/>
    <col min="14" max="14" width="6" customWidth="1"/>
    <col min="15" max="15" width="6.5703125" customWidth="1"/>
    <col min="16" max="16" width="6.7109375" customWidth="1"/>
    <col min="17" max="17" width="7" customWidth="1"/>
    <col min="18" max="18" width="9.7109375" customWidth="1"/>
    <col min="19" max="19" width="6.85546875" customWidth="1"/>
    <col min="20" max="20" width="6" customWidth="1"/>
    <col min="21" max="21" width="11.28515625" customWidth="1"/>
    <col min="22" max="24" width="6.5703125" customWidth="1"/>
    <col min="25" max="25" width="11.28515625" customWidth="1"/>
    <col min="26" max="27" width="6.5703125" customWidth="1"/>
    <col min="28" max="28" width="10.42578125" customWidth="1"/>
    <col min="29" max="30" width="8.28515625" customWidth="1"/>
    <col min="31" max="31" width="12.28515625" customWidth="1"/>
    <col min="32" max="40" width="4" customWidth="1"/>
    <col min="41" max="41" width="43.42578125" customWidth="1"/>
    <col min="42" max="42" width="19.28515625" customWidth="1"/>
    <col min="43" max="43" width="24.42578125" customWidth="1"/>
    <col min="44" max="44" width="32.42578125" customWidth="1"/>
    <col min="45" max="45" width="8.42578125" customWidth="1"/>
    <col min="46" max="46" width="8.5703125" customWidth="1"/>
    <col min="47" max="47" width="8.140625" customWidth="1"/>
    <col min="48" max="49" width="7.140625" customWidth="1"/>
    <col min="50" max="50" width="7.28515625" customWidth="1"/>
    <col min="51" max="51" width="7" customWidth="1"/>
    <col min="52" max="52" width="6.5703125" customWidth="1"/>
    <col min="53" max="53" width="6.7109375" customWidth="1"/>
    <col min="54" max="54" width="6" customWidth="1"/>
    <col min="55" max="55" width="6.5703125" customWidth="1"/>
    <col min="56" max="56" width="6.7109375" customWidth="1"/>
    <col min="57" max="57" width="7" customWidth="1"/>
    <col min="58" max="58" width="6.5703125" customWidth="1"/>
    <col min="59" max="59" width="6.85546875" customWidth="1"/>
    <col min="60" max="60" width="6" customWidth="1"/>
    <col min="61" max="68" width="6.5703125" customWidth="1"/>
    <col min="69" max="70" width="8.28515625" customWidth="1"/>
    <col min="71" max="71" width="12.28515625" customWidth="1"/>
  </cols>
  <sheetData>
    <row r="1" spans="1:71" ht="39.75" customHeight="1">
      <c r="A1" s="238" t="s">
        <v>171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39"/>
      <c r="AF1" s="2"/>
      <c r="AG1" s="2"/>
      <c r="AH1" s="2"/>
      <c r="AI1" s="2"/>
      <c r="AJ1" s="2"/>
      <c r="AK1" s="2"/>
      <c r="AL1" s="2"/>
      <c r="AM1" s="2"/>
      <c r="AN1" s="2"/>
      <c r="AO1" s="238" t="s">
        <v>172</v>
      </c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39"/>
    </row>
    <row r="2" spans="1:71" ht="39.75" customHeight="1">
      <c r="A2" s="238" t="s">
        <v>173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39"/>
      <c r="AF2" s="2"/>
      <c r="AG2" s="2"/>
      <c r="AH2" s="2"/>
      <c r="AI2" s="2"/>
      <c r="AJ2" s="2"/>
      <c r="AK2" s="2"/>
      <c r="AL2" s="2"/>
      <c r="AM2" s="2"/>
      <c r="AN2" s="2"/>
      <c r="AO2" s="238" t="s">
        <v>173</v>
      </c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39"/>
    </row>
    <row r="3" spans="1:71" ht="39.75" customHeight="1">
      <c r="A3" s="240" t="s">
        <v>2</v>
      </c>
      <c r="B3" s="228"/>
      <c r="C3" s="228"/>
      <c r="D3" s="229"/>
      <c r="E3" s="240" t="s">
        <v>3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9"/>
      <c r="AC3" s="240" t="s">
        <v>170</v>
      </c>
      <c r="AD3" s="228"/>
      <c r="AE3" s="229"/>
      <c r="AF3" s="2"/>
      <c r="AG3" s="2"/>
      <c r="AH3" s="2"/>
      <c r="AI3" s="2"/>
      <c r="AJ3" s="2"/>
      <c r="AK3" s="2"/>
      <c r="AL3" s="2"/>
      <c r="AM3" s="2"/>
      <c r="AN3" s="2"/>
      <c r="AO3" s="240" t="s">
        <v>2</v>
      </c>
      <c r="AP3" s="228"/>
      <c r="AQ3" s="228"/>
      <c r="AR3" s="229"/>
      <c r="AS3" s="240" t="s">
        <v>3</v>
      </c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9"/>
      <c r="BQ3" s="240" t="s">
        <v>170</v>
      </c>
      <c r="BR3" s="228"/>
      <c r="BS3" s="229"/>
    </row>
    <row r="4" spans="1:71" ht="39.75" customHeight="1">
      <c r="A4" s="241" t="s">
        <v>5</v>
      </c>
      <c r="B4" s="235" t="s">
        <v>6</v>
      </c>
      <c r="C4" s="235" t="s">
        <v>7</v>
      </c>
      <c r="D4" s="235" t="s">
        <v>174</v>
      </c>
      <c r="E4" s="256" t="s">
        <v>9</v>
      </c>
      <c r="F4" s="228"/>
      <c r="G4" s="229"/>
      <c r="H4" s="256" t="s">
        <v>10</v>
      </c>
      <c r="I4" s="228"/>
      <c r="J4" s="229"/>
      <c r="K4" s="256" t="s">
        <v>11</v>
      </c>
      <c r="L4" s="228"/>
      <c r="M4" s="229"/>
      <c r="N4" s="256" t="s">
        <v>12</v>
      </c>
      <c r="O4" s="228"/>
      <c r="P4" s="229"/>
      <c r="Q4" s="256" t="s">
        <v>13</v>
      </c>
      <c r="R4" s="228"/>
      <c r="S4" s="229"/>
      <c r="T4" s="256" t="s">
        <v>14</v>
      </c>
      <c r="U4" s="228"/>
      <c r="V4" s="229"/>
      <c r="W4" s="256" t="s">
        <v>15</v>
      </c>
      <c r="X4" s="228"/>
      <c r="Y4" s="229"/>
      <c r="Z4" s="256" t="s">
        <v>16</v>
      </c>
      <c r="AA4" s="228"/>
      <c r="AB4" s="229"/>
      <c r="AC4" s="235" t="s">
        <v>175</v>
      </c>
      <c r="AD4" s="235" t="s">
        <v>176</v>
      </c>
      <c r="AE4" s="255" t="s">
        <v>19</v>
      </c>
      <c r="AF4" s="2"/>
      <c r="AG4" s="2"/>
      <c r="AH4" s="2"/>
      <c r="AI4" s="2"/>
      <c r="AJ4" s="2"/>
      <c r="AK4" s="2"/>
      <c r="AL4" s="2"/>
      <c r="AM4" s="2"/>
      <c r="AN4" s="2"/>
      <c r="AO4" s="241" t="s">
        <v>5</v>
      </c>
      <c r="AP4" s="235" t="s">
        <v>6</v>
      </c>
      <c r="AQ4" s="235" t="s">
        <v>7</v>
      </c>
      <c r="AR4" s="235" t="s">
        <v>174</v>
      </c>
      <c r="AS4" s="256" t="s">
        <v>9</v>
      </c>
      <c r="AT4" s="228"/>
      <c r="AU4" s="229"/>
      <c r="AV4" s="256" t="s">
        <v>10</v>
      </c>
      <c r="AW4" s="228"/>
      <c r="AX4" s="229"/>
      <c r="AY4" s="256" t="s">
        <v>11</v>
      </c>
      <c r="AZ4" s="228"/>
      <c r="BA4" s="229"/>
      <c r="BB4" s="256" t="s">
        <v>12</v>
      </c>
      <c r="BC4" s="228"/>
      <c r="BD4" s="229"/>
      <c r="BE4" s="256" t="s">
        <v>13</v>
      </c>
      <c r="BF4" s="228"/>
      <c r="BG4" s="229"/>
      <c r="BH4" s="256" t="s">
        <v>14</v>
      </c>
      <c r="BI4" s="228"/>
      <c r="BJ4" s="229"/>
      <c r="BK4" s="256" t="s">
        <v>15</v>
      </c>
      <c r="BL4" s="228"/>
      <c r="BM4" s="229"/>
      <c r="BN4" s="256" t="s">
        <v>16</v>
      </c>
      <c r="BO4" s="228"/>
      <c r="BP4" s="229"/>
      <c r="BQ4" s="235" t="s">
        <v>175</v>
      </c>
      <c r="BR4" s="235" t="s">
        <v>176</v>
      </c>
      <c r="BS4" s="255" t="s">
        <v>19</v>
      </c>
    </row>
    <row r="5" spans="1:71" ht="39.75" customHeight="1">
      <c r="A5" s="225"/>
      <c r="B5" s="225"/>
      <c r="C5" s="225"/>
      <c r="D5" s="225"/>
      <c r="E5" s="66" t="s">
        <v>20</v>
      </c>
      <c r="F5" s="7" t="s">
        <v>21</v>
      </c>
      <c r="G5" s="7" t="s">
        <v>22</v>
      </c>
      <c r="H5" s="66" t="s">
        <v>20</v>
      </c>
      <c r="I5" s="7" t="s">
        <v>21</v>
      </c>
      <c r="J5" s="7" t="s">
        <v>22</v>
      </c>
      <c r="K5" s="66" t="s">
        <v>20</v>
      </c>
      <c r="L5" s="7" t="s">
        <v>21</v>
      </c>
      <c r="M5" s="7" t="s">
        <v>22</v>
      </c>
      <c r="N5" s="66" t="s">
        <v>20</v>
      </c>
      <c r="O5" s="7" t="s">
        <v>21</v>
      </c>
      <c r="P5" s="7" t="s">
        <v>22</v>
      </c>
      <c r="Q5" s="66" t="s">
        <v>20</v>
      </c>
      <c r="R5" s="7" t="s">
        <v>21</v>
      </c>
      <c r="S5" s="7" t="s">
        <v>22</v>
      </c>
      <c r="T5" s="66" t="s">
        <v>20</v>
      </c>
      <c r="U5" s="7" t="s">
        <v>21</v>
      </c>
      <c r="V5" s="7" t="s">
        <v>22</v>
      </c>
      <c r="W5" s="66" t="s">
        <v>20</v>
      </c>
      <c r="X5" s="7" t="s">
        <v>21</v>
      </c>
      <c r="Y5" s="7" t="s">
        <v>22</v>
      </c>
      <c r="Z5" s="66" t="s">
        <v>20</v>
      </c>
      <c r="AA5" s="7" t="s">
        <v>21</v>
      </c>
      <c r="AB5" s="7" t="s">
        <v>22</v>
      </c>
      <c r="AC5" s="225"/>
      <c r="AD5" s="225"/>
      <c r="AE5" s="225"/>
      <c r="AF5" s="2"/>
      <c r="AG5" s="2"/>
      <c r="AH5" s="2"/>
      <c r="AI5" s="2"/>
      <c r="AJ5" s="2"/>
      <c r="AK5" s="2"/>
      <c r="AL5" s="2"/>
      <c r="AM5" s="2"/>
      <c r="AN5" s="2"/>
      <c r="AO5" s="225"/>
      <c r="AP5" s="225"/>
      <c r="AQ5" s="225"/>
      <c r="AR5" s="225"/>
      <c r="AS5" s="66" t="s">
        <v>20</v>
      </c>
      <c r="AT5" s="7" t="s">
        <v>21</v>
      </c>
      <c r="AU5" s="7" t="s">
        <v>22</v>
      </c>
      <c r="AV5" s="66" t="s">
        <v>20</v>
      </c>
      <c r="AW5" s="7" t="s">
        <v>21</v>
      </c>
      <c r="AX5" s="7" t="s">
        <v>22</v>
      </c>
      <c r="AY5" s="66" t="s">
        <v>20</v>
      </c>
      <c r="AZ5" s="7" t="s">
        <v>21</v>
      </c>
      <c r="BA5" s="7" t="s">
        <v>22</v>
      </c>
      <c r="BB5" s="66" t="s">
        <v>20</v>
      </c>
      <c r="BC5" s="7" t="s">
        <v>21</v>
      </c>
      <c r="BD5" s="7" t="s">
        <v>22</v>
      </c>
      <c r="BE5" s="66" t="s">
        <v>20</v>
      </c>
      <c r="BF5" s="7" t="s">
        <v>21</v>
      </c>
      <c r="BG5" s="7" t="s">
        <v>22</v>
      </c>
      <c r="BH5" s="66" t="s">
        <v>20</v>
      </c>
      <c r="BI5" s="7" t="s">
        <v>21</v>
      </c>
      <c r="BJ5" s="7" t="s">
        <v>22</v>
      </c>
      <c r="BK5" s="66" t="s">
        <v>20</v>
      </c>
      <c r="BL5" s="7" t="s">
        <v>21</v>
      </c>
      <c r="BM5" s="7" t="s">
        <v>22</v>
      </c>
      <c r="BN5" s="66" t="s">
        <v>20</v>
      </c>
      <c r="BO5" s="7" t="s">
        <v>21</v>
      </c>
      <c r="BP5" s="7" t="s">
        <v>22</v>
      </c>
      <c r="BQ5" s="225"/>
      <c r="BR5" s="225"/>
      <c r="BS5" s="225"/>
    </row>
    <row r="6" spans="1:71" ht="39.75" customHeight="1">
      <c r="A6" s="237" t="s">
        <v>23</v>
      </c>
      <c r="B6" s="228"/>
      <c r="C6" s="228"/>
      <c r="D6" s="229"/>
      <c r="E6" s="257">
        <f>SUM(AE7:AE54)</f>
        <v>157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9"/>
      <c r="AF6" s="2"/>
      <c r="AG6" s="2"/>
      <c r="AH6" s="2"/>
      <c r="AI6" s="2"/>
      <c r="AJ6" s="2"/>
      <c r="AK6" s="2"/>
      <c r="AL6" s="2"/>
      <c r="AM6" s="2"/>
      <c r="AN6" s="2"/>
      <c r="AO6" s="237" t="s">
        <v>23</v>
      </c>
      <c r="AP6" s="228"/>
      <c r="AQ6" s="228"/>
      <c r="AR6" s="229"/>
      <c r="AS6" s="257">
        <f>SUM(BS7:BS37)</f>
        <v>157</v>
      </c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9"/>
    </row>
    <row r="7" spans="1:71" ht="39.75" customHeight="1">
      <c r="A7" s="67" t="s">
        <v>177</v>
      </c>
      <c r="B7" s="68" t="s">
        <v>25</v>
      </c>
      <c r="C7" s="69" t="s">
        <v>178</v>
      </c>
      <c r="D7" s="69" t="s">
        <v>179</v>
      </c>
      <c r="E7" s="70">
        <v>8</v>
      </c>
      <c r="F7" s="11">
        <v>30</v>
      </c>
      <c r="G7" s="11">
        <v>170</v>
      </c>
      <c r="H7" s="17"/>
      <c r="I7" s="11"/>
      <c r="J7" s="11"/>
      <c r="K7" s="17"/>
      <c r="L7" s="11"/>
      <c r="M7" s="11"/>
      <c r="N7" s="17"/>
      <c r="O7" s="11"/>
      <c r="P7" s="11"/>
      <c r="Q7" s="17"/>
      <c r="R7" s="11"/>
      <c r="S7" s="11"/>
      <c r="T7" s="17"/>
      <c r="U7" s="11"/>
      <c r="V7" s="11"/>
      <c r="W7" s="17"/>
      <c r="X7" s="11"/>
      <c r="Y7" s="11"/>
      <c r="Z7" s="17"/>
      <c r="AA7" s="11"/>
      <c r="AB7" s="11"/>
      <c r="AC7" s="245">
        <f t="shared" ref="AC7:AD7" si="0">SUM(F7,I8,L9,O10,R11,U12,X13,AA14)</f>
        <v>270</v>
      </c>
      <c r="AD7" s="245">
        <f t="shared" si="0"/>
        <v>1655</v>
      </c>
      <c r="AE7" s="226">
        <f>SUM(E7,H8,K9,N10,Q11,T12,W13,Z14)</f>
        <v>77</v>
      </c>
      <c r="AF7" s="2"/>
      <c r="AG7" s="2"/>
      <c r="AH7" s="2"/>
      <c r="AI7" s="2"/>
      <c r="AJ7" s="2"/>
      <c r="AK7" s="2"/>
      <c r="AL7" s="2"/>
      <c r="AM7" s="2"/>
      <c r="AN7" s="2"/>
      <c r="AO7" s="67" t="s">
        <v>24</v>
      </c>
      <c r="AP7" s="68" t="s">
        <v>25</v>
      </c>
      <c r="AQ7" s="69" t="s">
        <v>180</v>
      </c>
      <c r="AR7" s="69" t="s">
        <v>179</v>
      </c>
      <c r="AS7" s="10">
        <v>8</v>
      </c>
      <c r="AT7" s="11">
        <v>30</v>
      </c>
      <c r="AU7" s="11">
        <v>170</v>
      </c>
      <c r="AV7" s="17"/>
      <c r="AW7" s="11"/>
      <c r="AX7" s="11"/>
      <c r="AY7" s="17"/>
      <c r="AZ7" s="11"/>
      <c r="BA7" s="11"/>
      <c r="BB7" s="17"/>
      <c r="BC7" s="11"/>
      <c r="BD7" s="11"/>
      <c r="BE7" s="17"/>
      <c r="BF7" s="11"/>
      <c r="BG7" s="11"/>
      <c r="BH7" s="17"/>
      <c r="BI7" s="11"/>
      <c r="BJ7" s="11"/>
      <c r="BK7" s="17"/>
      <c r="BL7" s="11"/>
      <c r="BM7" s="11"/>
      <c r="BN7" s="17"/>
      <c r="BO7" s="11"/>
      <c r="BP7" s="11"/>
      <c r="BQ7" s="245">
        <f t="shared" ref="BQ7:BR7" si="1">SUM(AT7,AW8,AZ9,BC10,BF11,BI12,BL13,BO14)</f>
        <v>270</v>
      </c>
      <c r="BR7" s="245">
        <f t="shared" si="1"/>
        <v>1655</v>
      </c>
      <c r="BS7" s="226">
        <f>SUM(AS7,AV8,AY9,BB10,BE11,BH12,BK13,BN14)</f>
        <v>77</v>
      </c>
    </row>
    <row r="8" spans="1:71" ht="39.75" customHeight="1">
      <c r="A8" s="67" t="s">
        <v>30</v>
      </c>
      <c r="B8" s="68" t="s">
        <v>25</v>
      </c>
      <c r="C8" s="69" t="s">
        <v>178</v>
      </c>
      <c r="D8" s="69" t="s">
        <v>24</v>
      </c>
      <c r="E8" s="17"/>
      <c r="F8" s="11"/>
      <c r="G8" s="11"/>
      <c r="H8" s="10">
        <v>9</v>
      </c>
      <c r="I8" s="11">
        <v>30</v>
      </c>
      <c r="J8" s="11">
        <v>195</v>
      </c>
      <c r="K8" s="17"/>
      <c r="L8" s="11"/>
      <c r="M8" s="11"/>
      <c r="N8" s="17"/>
      <c r="O8" s="11"/>
      <c r="P8" s="11"/>
      <c r="Q8" s="17"/>
      <c r="R8" s="11"/>
      <c r="S8" s="11"/>
      <c r="T8" s="17"/>
      <c r="U8" s="11"/>
      <c r="V8" s="11"/>
      <c r="W8" s="17"/>
      <c r="X8" s="11"/>
      <c r="Y8" s="11"/>
      <c r="Z8" s="17"/>
      <c r="AA8" s="11"/>
      <c r="AB8" s="11"/>
      <c r="AC8" s="224"/>
      <c r="AD8" s="224"/>
      <c r="AE8" s="224"/>
      <c r="AF8" s="2"/>
      <c r="AG8" s="2"/>
      <c r="AH8" s="2"/>
      <c r="AI8" s="2"/>
      <c r="AJ8" s="2"/>
      <c r="AK8" s="2"/>
      <c r="AL8" s="2"/>
      <c r="AM8" s="2"/>
      <c r="AN8" s="2"/>
      <c r="AO8" s="67" t="s">
        <v>30</v>
      </c>
      <c r="AP8" s="68" t="s">
        <v>25</v>
      </c>
      <c r="AQ8" s="69" t="s">
        <v>180</v>
      </c>
      <c r="AR8" s="69" t="s">
        <v>24</v>
      </c>
      <c r="AS8" s="17"/>
      <c r="AT8" s="11"/>
      <c r="AU8" s="11"/>
      <c r="AV8" s="10">
        <v>9</v>
      </c>
      <c r="AW8" s="11">
        <v>30</v>
      </c>
      <c r="AX8" s="11">
        <v>195</v>
      </c>
      <c r="AY8" s="17"/>
      <c r="AZ8" s="11"/>
      <c r="BA8" s="11"/>
      <c r="BB8" s="17"/>
      <c r="BC8" s="11"/>
      <c r="BD8" s="11"/>
      <c r="BE8" s="17"/>
      <c r="BF8" s="11"/>
      <c r="BG8" s="11"/>
      <c r="BH8" s="17"/>
      <c r="BI8" s="11"/>
      <c r="BJ8" s="11"/>
      <c r="BK8" s="17"/>
      <c r="BL8" s="11"/>
      <c r="BM8" s="11"/>
      <c r="BN8" s="17"/>
      <c r="BO8" s="11"/>
      <c r="BP8" s="11"/>
      <c r="BQ8" s="224"/>
      <c r="BR8" s="224"/>
      <c r="BS8" s="224"/>
    </row>
    <row r="9" spans="1:71" ht="39.75" customHeight="1">
      <c r="A9" s="67" t="s">
        <v>29</v>
      </c>
      <c r="B9" s="68" t="s">
        <v>25</v>
      </c>
      <c r="C9" s="69" t="s">
        <v>178</v>
      </c>
      <c r="D9" s="68" t="s">
        <v>30</v>
      </c>
      <c r="E9" s="17"/>
      <c r="F9" s="11"/>
      <c r="G9" s="11"/>
      <c r="H9" s="17"/>
      <c r="I9" s="11"/>
      <c r="J9" s="11"/>
      <c r="K9" s="10">
        <v>9</v>
      </c>
      <c r="L9" s="11">
        <v>30</v>
      </c>
      <c r="M9" s="11">
        <v>195</v>
      </c>
      <c r="N9" s="17"/>
      <c r="O9" s="11"/>
      <c r="P9" s="11"/>
      <c r="Q9" s="17"/>
      <c r="R9" s="11"/>
      <c r="S9" s="11"/>
      <c r="T9" s="17"/>
      <c r="U9" s="11"/>
      <c r="V9" s="11"/>
      <c r="W9" s="17"/>
      <c r="X9" s="11"/>
      <c r="Y9" s="11"/>
      <c r="Z9" s="17"/>
      <c r="AA9" s="11"/>
      <c r="AB9" s="11"/>
      <c r="AC9" s="224"/>
      <c r="AD9" s="224"/>
      <c r="AE9" s="224"/>
      <c r="AF9" s="2"/>
      <c r="AG9" s="2"/>
      <c r="AH9" s="2"/>
      <c r="AI9" s="2"/>
      <c r="AJ9" s="2"/>
      <c r="AK9" s="2"/>
      <c r="AL9" s="2"/>
      <c r="AM9" s="2"/>
      <c r="AN9" s="2"/>
      <c r="AO9" s="67" t="s">
        <v>29</v>
      </c>
      <c r="AP9" s="68" t="s">
        <v>25</v>
      </c>
      <c r="AQ9" s="69" t="s">
        <v>180</v>
      </c>
      <c r="AR9" s="68" t="s">
        <v>30</v>
      </c>
      <c r="AS9" s="17"/>
      <c r="AT9" s="11"/>
      <c r="AU9" s="11"/>
      <c r="AV9" s="17"/>
      <c r="AW9" s="11"/>
      <c r="AX9" s="11"/>
      <c r="AY9" s="10">
        <v>9</v>
      </c>
      <c r="AZ9" s="11">
        <v>30</v>
      </c>
      <c r="BA9" s="11">
        <v>195</v>
      </c>
      <c r="BB9" s="17"/>
      <c r="BC9" s="11"/>
      <c r="BD9" s="11"/>
      <c r="BE9" s="17"/>
      <c r="BF9" s="11"/>
      <c r="BG9" s="11"/>
      <c r="BH9" s="17"/>
      <c r="BI9" s="11"/>
      <c r="BJ9" s="11"/>
      <c r="BK9" s="17"/>
      <c r="BL9" s="11"/>
      <c r="BM9" s="11"/>
      <c r="BN9" s="17"/>
      <c r="BO9" s="11"/>
      <c r="BP9" s="11"/>
      <c r="BQ9" s="224"/>
      <c r="BR9" s="224"/>
      <c r="BS9" s="224"/>
    </row>
    <row r="10" spans="1:71" ht="39.75" customHeight="1">
      <c r="A10" s="67" t="s">
        <v>31</v>
      </c>
      <c r="B10" s="68" t="s">
        <v>25</v>
      </c>
      <c r="C10" s="69" t="s">
        <v>178</v>
      </c>
      <c r="D10" s="69" t="s">
        <v>29</v>
      </c>
      <c r="E10" s="17"/>
      <c r="F10" s="11"/>
      <c r="G10" s="11"/>
      <c r="H10" s="17"/>
      <c r="I10" s="11"/>
      <c r="J10" s="11"/>
      <c r="K10" s="17"/>
      <c r="L10" s="11"/>
      <c r="M10" s="11"/>
      <c r="N10" s="10">
        <v>10</v>
      </c>
      <c r="O10" s="11">
        <v>30</v>
      </c>
      <c r="P10" s="11">
        <v>220</v>
      </c>
      <c r="Q10" s="17"/>
      <c r="R10" s="11"/>
      <c r="S10" s="11"/>
      <c r="T10" s="17"/>
      <c r="U10" s="11"/>
      <c r="V10" s="11"/>
      <c r="W10" s="17"/>
      <c r="X10" s="11"/>
      <c r="Y10" s="11"/>
      <c r="Z10" s="17"/>
      <c r="AA10" s="11"/>
      <c r="AB10" s="11"/>
      <c r="AC10" s="224"/>
      <c r="AD10" s="224"/>
      <c r="AE10" s="224"/>
      <c r="AF10" s="2"/>
      <c r="AG10" s="2"/>
      <c r="AH10" s="2"/>
      <c r="AI10" s="2"/>
      <c r="AJ10" s="2"/>
      <c r="AK10" s="2"/>
      <c r="AL10" s="2"/>
      <c r="AM10" s="2"/>
      <c r="AN10" s="2"/>
      <c r="AO10" s="67" t="s">
        <v>31</v>
      </c>
      <c r="AP10" s="68" t="s">
        <v>25</v>
      </c>
      <c r="AQ10" s="69" t="s">
        <v>180</v>
      </c>
      <c r="AR10" s="69" t="s">
        <v>29</v>
      </c>
      <c r="AS10" s="17"/>
      <c r="AT10" s="11"/>
      <c r="AU10" s="11"/>
      <c r="AV10" s="17"/>
      <c r="AW10" s="11"/>
      <c r="AX10" s="11"/>
      <c r="AY10" s="17"/>
      <c r="AZ10" s="11"/>
      <c r="BA10" s="11"/>
      <c r="BB10" s="10">
        <v>10</v>
      </c>
      <c r="BC10" s="11">
        <v>30</v>
      </c>
      <c r="BD10" s="11">
        <v>220</v>
      </c>
      <c r="BE10" s="17"/>
      <c r="BF10" s="11"/>
      <c r="BG10" s="11"/>
      <c r="BH10" s="17"/>
      <c r="BI10" s="11"/>
      <c r="BJ10" s="11"/>
      <c r="BK10" s="17"/>
      <c r="BL10" s="11"/>
      <c r="BM10" s="11"/>
      <c r="BN10" s="17"/>
      <c r="BO10" s="11"/>
      <c r="BP10" s="11"/>
      <c r="BQ10" s="224"/>
      <c r="BR10" s="224"/>
      <c r="BS10" s="224"/>
    </row>
    <row r="11" spans="1:71" ht="39.75" customHeight="1">
      <c r="A11" s="67" t="s">
        <v>32</v>
      </c>
      <c r="B11" s="68" t="s">
        <v>25</v>
      </c>
      <c r="C11" s="69" t="s">
        <v>178</v>
      </c>
      <c r="D11" s="69" t="s">
        <v>31</v>
      </c>
      <c r="E11" s="17"/>
      <c r="F11" s="11"/>
      <c r="G11" s="11"/>
      <c r="H11" s="17"/>
      <c r="I11" s="11"/>
      <c r="J11" s="11"/>
      <c r="K11" s="17"/>
      <c r="L11" s="11"/>
      <c r="M11" s="11"/>
      <c r="N11" s="17"/>
      <c r="O11" s="11"/>
      <c r="P11" s="11"/>
      <c r="Q11" s="10">
        <v>10</v>
      </c>
      <c r="R11" s="11">
        <v>30</v>
      </c>
      <c r="S11" s="11">
        <v>220</v>
      </c>
      <c r="T11" s="17"/>
      <c r="U11" s="11"/>
      <c r="V11" s="11"/>
      <c r="W11" s="17"/>
      <c r="X11" s="11"/>
      <c r="Y11" s="11"/>
      <c r="Z11" s="17"/>
      <c r="AA11" s="11"/>
      <c r="AB11" s="11"/>
      <c r="AC11" s="224"/>
      <c r="AD11" s="224"/>
      <c r="AE11" s="224"/>
      <c r="AF11" s="2"/>
      <c r="AG11" s="2"/>
      <c r="AH11" s="2"/>
      <c r="AI11" s="2"/>
      <c r="AJ11" s="2"/>
      <c r="AK11" s="2"/>
      <c r="AL11" s="2"/>
      <c r="AM11" s="2"/>
      <c r="AN11" s="2"/>
      <c r="AO11" s="67" t="s">
        <v>32</v>
      </c>
      <c r="AP11" s="68" t="s">
        <v>25</v>
      </c>
      <c r="AQ11" s="69" t="s">
        <v>180</v>
      </c>
      <c r="AR11" s="69" t="s">
        <v>31</v>
      </c>
      <c r="AS11" s="17"/>
      <c r="AT11" s="11"/>
      <c r="AU11" s="11"/>
      <c r="AV11" s="17"/>
      <c r="AW11" s="11"/>
      <c r="AX11" s="11"/>
      <c r="AY11" s="17"/>
      <c r="AZ11" s="11"/>
      <c r="BA11" s="11"/>
      <c r="BB11" s="17"/>
      <c r="BC11" s="11"/>
      <c r="BD11" s="11"/>
      <c r="BE11" s="10">
        <v>10</v>
      </c>
      <c r="BF11" s="11">
        <v>30</v>
      </c>
      <c r="BG11" s="11">
        <v>220</v>
      </c>
      <c r="BH11" s="17"/>
      <c r="BI11" s="11"/>
      <c r="BJ11" s="11"/>
      <c r="BK11" s="17"/>
      <c r="BL11" s="11"/>
      <c r="BM11" s="11"/>
      <c r="BN11" s="17"/>
      <c r="BO11" s="11"/>
      <c r="BP11" s="11"/>
      <c r="BQ11" s="224"/>
      <c r="BR11" s="224"/>
      <c r="BS11" s="224"/>
    </row>
    <row r="12" spans="1:71" ht="39.75" customHeight="1">
      <c r="A12" s="67" t="s">
        <v>33</v>
      </c>
      <c r="B12" s="68" t="s">
        <v>25</v>
      </c>
      <c r="C12" s="69" t="s">
        <v>178</v>
      </c>
      <c r="D12" s="69" t="s">
        <v>32</v>
      </c>
      <c r="E12" s="17"/>
      <c r="F12" s="11"/>
      <c r="G12" s="11"/>
      <c r="H12" s="17"/>
      <c r="I12" s="11"/>
      <c r="J12" s="11"/>
      <c r="K12" s="17"/>
      <c r="L12" s="11"/>
      <c r="M12" s="11"/>
      <c r="N12" s="17"/>
      <c r="O12" s="11"/>
      <c r="P12" s="11"/>
      <c r="Q12" s="17"/>
      <c r="R12" s="11"/>
      <c r="S12" s="11"/>
      <c r="T12" s="10">
        <v>10</v>
      </c>
      <c r="U12" s="11">
        <v>30</v>
      </c>
      <c r="V12" s="11">
        <v>220</v>
      </c>
      <c r="W12" s="17"/>
      <c r="X12" s="11"/>
      <c r="Y12" s="11"/>
      <c r="Z12" s="17"/>
      <c r="AA12" s="11"/>
      <c r="AB12" s="11"/>
      <c r="AC12" s="224"/>
      <c r="AD12" s="224"/>
      <c r="AE12" s="224"/>
      <c r="AF12" s="2"/>
      <c r="AG12" s="2"/>
      <c r="AH12" s="2"/>
      <c r="AI12" s="2"/>
      <c r="AJ12" s="2"/>
      <c r="AK12" s="2"/>
      <c r="AL12" s="2"/>
      <c r="AM12" s="2"/>
      <c r="AN12" s="2"/>
      <c r="AO12" s="67" t="s">
        <v>33</v>
      </c>
      <c r="AP12" s="68" t="s">
        <v>25</v>
      </c>
      <c r="AQ12" s="69" t="s">
        <v>180</v>
      </c>
      <c r="AR12" s="69" t="s">
        <v>32</v>
      </c>
      <c r="AS12" s="17"/>
      <c r="AT12" s="11"/>
      <c r="AU12" s="11"/>
      <c r="AV12" s="17"/>
      <c r="AW12" s="11"/>
      <c r="AX12" s="11"/>
      <c r="AY12" s="17"/>
      <c r="AZ12" s="11"/>
      <c r="BA12" s="11"/>
      <c r="BB12" s="17"/>
      <c r="BC12" s="11"/>
      <c r="BD12" s="11"/>
      <c r="BE12" s="17"/>
      <c r="BF12" s="11"/>
      <c r="BG12" s="11"/>
      <c r="BH12" s="10">
        <v>10</v>
      </c>
      <c r="BI12" s="11">
        <v>30</v>
      </c>
      <c r="BJ12" s="11">
        <v>220</v>
      </c>
      <c r="BK12" s="17"/>
      <c r="BL12" s="11"/>
      <c r="BM12" s="11"/>
      <c r="BN12" s="17"/>
      <c r="BO12" s="11"/>
      <c r="BP12" s="11"/>
      <c r="BQ12" s="224"/>
      <c r="BR12" s="224"/>
      <c r="BS12" s="224"/>
    </row>
    <row r="13" spans="1:71" ht="39.75" customHeight="1">
      <c r="A13" s="67" t="s">
        <v>34</v>
      </c>
      <c r="B13" s="68" t="s">
        <v>25</v>
      </c>
      <c r="C13" s="69" t="s">
        <v>178</v>
      </c>
      <c r="D13" s="69" t="s">
        <v>33</v>
      </c>
      <c r="E13" s="17"/>
      <c r="F13" s="11"/>
      <c r="G13" s="11"/>
      <c r="H13" s="17"/>
      <c r="I13" s="11"/>
      <c r="J13" s="11"/>
      <c r="K13" s="17"/>
      <c r="L13" s="11"/>
      <c r="M13" s="11"/>
      <c r="N13" s="17"/>
      <c r="O13" s="11"/>
      <c r="P13" s="11"/>
      <c r="Q13" s="17"/>
      <c r="R13" s="11"/>
      <c r="S13" s="11"/>
      <c r="T13" s="17"/>
      <c r="U13" s="11"/>
      <c r="V13" s="11"/>
      <c r="W13" s="10">
        <v>10</v>
      </c>
      <c r="X13" s="11">
        <v>45</v>
      </c>
      <c r="Y13" s="11">
        <v>205</v>
      </c>
      <c r="Z13" s="17"/>
      <c r="AA13" s="11"/>
      <c r="AB13" s="11"/>
      <c r="AC13" s="224"/>
      <c r="AD13" s="224"/>
      <c r="AE13" s="224"/>
      <c r="AF13" s="2"/>
      <c r="AG13" s="2"/>
      <c r="AH13" s="2"/>
      <c r="AI13" s="2"/>
      <c r="AJ13" s="2"/>
      <c r="AK13" s="2"/>
      <c r="AL13" s="2"/>
      <c r="AM13" s="2"/>
      <c r="AN13" s="2"/>
      <c r="AO13" s="67" t="s">
        <v>34</v>
      </c>
      <c r="AP13" s="68" t="s">
        <v>25</v>
      </c>
      <c r="AQ13" s="69" t="s">
        <v>180</v>
      </c>
      <c r="AR13" s="69" t="s">
        <v>33</v>
      </c>
      <c r="AS13" s="17"/>
      <c r="AT13" s="11"/>
      <c r="AU13" s="11"/>
      <c r="AV13" s="17"/>
      <c r="AW13" s="11"/>
      <c r="AX13" s="11"/>
      <c r="AY13" s="17"/>
      <c r="AZ13" s="11"/>
      <c r="BA13" s="11"/>
      <c r="BB13" s="17"/>
      <c r="BC13" s="11"/>
      <c r="BD13" s="11"/>
      <c r="BE13" s="17"/>
      <c r="BF13" s="11"/>
      <c r="BG13" s="11"/>
      <c r="BH13" s="17"/>
      <c r="BI13" s="11"/>
      <c r="BJ13" s="11"/>
      <c r="BK13" s="10">
        <v>10</v>
      </c>
      <c r="BL13" s="11">
        <v>45</v>
      </c>
      <c r="BM13" s="11">
        <v>205</v>
      </c>
      <c r="BN13" s="17"/>
      <c r="BO13" s="11"/>
      <c r="BP13" s="11"/>
      <c r="BQ13" s="224"/>
      <c r="BR13" s="224"/>
      <c r="BS13" s="224"/>
    </row>
    <row r="14" spans="1:71" ht="39.75" customHeight="1">
      <c r="A14" s="67" t="s">
        <v>181</v>
      </c>
      <c r="B14" s="68" t="s">
        <v>25</v>
      </c>
      <c r="C14" s="69" t="s">
        <v>178</v>
      </c>
      <c r="D14" s="69" t="s">
        <v>34</v>
      </c>
      <c r="E14" s="17"/>
      <c r="F14" s="11"/>
      <c r="G14" s="11"/>
      <c r="H14" s="17"/>
      <c r="I14" s="11"/>
      <c r="J14" s="11"/>
      <c r="K14" s="17"/>
      <c r="L14" s="11"/>
      <c r="M14" s="11"/>
      <c r="N14" s="17"/>
      <c r="O14" s="11"/>
      <c r="P14" s="11"/>
      <c r="Q14" s="17"/>
      <c r="R14" s="11"/>
      <c r="S14" s="11"/>
      <c r="T14" s="17"/>
      <c r="U14" s="11"/>
      <c r="V14" s="11"/>
      <c r="W14" s="17"/>
      <c r="X14" s="11"/>
      <c r="Y14" s="11"/>
      <c r="Z14" s="10">
        <v>11</v>
      </c>
      <c r="AA14" s="11">
        <v>45</v>
      </c>
      <c r="AB14" s="11">
        <v>230</v>
      </c>
      <c r="AC14" s="225"/>
      <c r="AD14" s="225"/>
      <c r="AE14" s="225"/>
      <c r="AF14" s="2"/>
      <c r="AG14" s="2"/>
      <c r="AH14" s="2"/>
      <c r="AI14" s="2"/>
      <c r="AJ14" s="2"/>
      <c r="AK14" s="2"/>
      <c r="AL14" s="2"/>
      <c r="AM14" s="2"/>
      <c r="AN14" s="2"/>
      <c r="AO14" s="67" t="s">
        <v>181</v>
      </c>
      <c r="AP14" s="68" t="s">
        <v>25</v>
      </c>
      <c r="AQ14" s="69" t="s">
        <v>180</v>
      </c>
      <c r="AR14" s="69" t="s">
        <v>34</v>
      </c>
      <c r="AS14" s="17"/>
      <c r="AT14" s="11"/>
      <c r="AU14" s="11"/>
      <c r="AV14" s="17"/>
      <c r="AW14" s="11"/>
      <c r="AX14" s="11"/>
      <c r="AY14" s="17"/>
      <c r="AZ14" s="11"/>
      <c r="BA14" s="11"/>
      <c r="BB14" s="17"/>
      <c r="BC14" s="11"/>
      <c r="BD14" s="11"/>
      <c r="BE14" s="17"/>
      <c r="BF14" s="11"/>
      <c r="BG14" s="11"/>
      <c r="BH14" s="17"/>
      <c r="BI14" s="11"/>
      <c r="BJ14" s="11"/>
      <c r="BK14" s="17"/>
      <c r="BL14" s="11"/>
      <c r="BM14" s="11"/>
      <c r="BN14" s="10">
        <v>11</v>
      </c>
      <c r="BO14" s="11">
        <v>45</v>
      </c>
      <c r="BP14" s="11">
        <v>230</v>
      </c>
      <c r="BQ14" s="225"/>
      <c r="BR14" s="225"/>
      <c r="BS14" s="225"/>
    </row>
    <row r="15" spans="1:71" ht="39.75" customHeight="1">
      <c r="A15" s="67" t="s">
        <v>37</v>
      </c>
      <c r="B15" s="68" t="s">
        <v>38</v>
      </c>
      <c r="C15" s="69" t="s">
        <v>39</v>
      </c>
      <c r="D15" s="69" t="s">
        <v>27</v>
      </c>
      <c r="E15" s="17"/>
      <c r="F15" s="11"/>
      <c r="G15" s="11"/>
      <c r="H15" s="10">
        <v>3</v>
      </c>
      <c r="I15" s="16">
        <v>30</v>
      </c>
      <c r="J15" s="16">
        <v>45</v>
      </c>
      <c r="K15" s="17"/>
      <c r="L15" s="11"/>
      <c r="M15" s="11"/>
      <c r="N15" s="17"/>
      <c r="O15" s="11"/>
      <c r="P15" s="11"/>
      <c r="Q15" s="17"/>
      <c r="R15" s="11"/>
      <c r="S15" s="11"/>
      <c r="T15" s="17"/>
      <c r="U15" s="11"/>
      <c r="V15" s="11"/>
      <c r="W15" s="17"/>
      <c r="X15" s="16"/>
      <c r="Y15" s="16"/>
      <c r="Z15" s="17"/>
      <c r="AA15" s="16"/>
      <c r="AB15" s="16"/>
      <c r="AC15" s="245">
        <f>SUM(I15,L16,O17,R18,U19,X20,AA21)</f>
        <v>180</v>
      </c>
      <c r="AD15" s="245">
        <f>SUM(J15,M16,P17,S18,V19,Y20)</f>
        <v>270</v>
      </c>
      <c r="AE15" s="226">
        <f>SUM(H15,K16,N17,Q18,T19,W20)</f>
        <v>18</v>
      </c>
      <c r="AF15" s="2"/>
      <c r="AG15" s="2"/>
      <c r="AH15" s="2"/>
      <c r="AI15" s="2"/>
      <c r="AJ15" s="2"/>
      <c r="AK15" s="2"/>
      <c r="AL15" s="2"/>
      <c r="AM15" s="2"/>
      <c r="AN15" s="2"/>
      <c r="AO15" s="67" t="s">
        <v>37</v>
      </c>
      <c r="AP15" s="68" t="s">
        <v>38</v>
      </c>
      <c r="AQ15" s="69" t="s">
        <v>39</v>
      </c>
      <c r="AR15" s="69" t="s">
        <v>27</v>
      </c>
      <c r="AS15" s="17"/>
      <c r="AT15" s="11"/>
      <c r="AU15" s="11"/>
      <c r="AV15" s="10">
        <v>3</v>
      </c>
      <c r="AW15" s="16">
        <v>30</v>
      </c>
      <c r="AX15" s="16">
        <v>45</v>
      </c>
      <c r="AY15" s="17"/>
      <c r="AZ15" s="11"/>
      <c r="BA15" s="11"/>
      <c r="BB15" s="17"/>
      <c r="BC15" s="11"/>
      <c r="BD15" s="11"/>
      <c r="BE15" s="17"/>
      <c r="BF15" s="11"/>
      <c r="BG15" s="11"/>
      <c r="BH15" s="17"/>
      <c r="BI15" s="11"/>
      <c r="BJ15" s="11"/>
      <c r="BK15" s="17"/>
      <c r="BL15" s="16"/>
      <c r="BM15" s="16"/>
      <c r="BN15" s="17"/>
      <c r="BO15" s="16"/>
      <c r="BP15" s="16"/>
      <c r="BQ15" s="245">
        <f>SUM(AW15,AZ16,BC17,BF18,BI19,BL20,BO21)</f>
        <v>180</v>
      </c>
      <c r="BR15" s="245">
        <f>SUM(AX15,BA16,BD17,BG18,BJ19,BM20)</f>
        <v>270</v>
      </c>
      <c r="BS15" s="226">
        <f>SUM(AV15,AY16,BB17,BE18,BH19,BK20)</f>
        <v>18</v>
      </c>
    </row>
    <row r="16" spans="1:71" ht="39.75" customHeight="1">
      <c r="A16" s="67" t="s">
        <v>40</v>
      </c>
      <c r="B16" s="68" t="s">
        <v>38</v>
      </c>
      <c r="C16" s="69" t="s">
        <v>39</v>
      </c>
      <c r="D16" s="69" t="s">
        <v>37</v>
      </c>
      <c r="E16" s="17"/>
      <c r="F16" s="11"/>
      <c r="G16" s="11"/>
      <c r="H16" s="17"/>
      <c r="I16" s="11"/>
      <c r="J16" s="11"/>
      <c r="K16" s="10">
        <v>3</v>
      </c>
      <c r="L16" s="16">
        <v>30</v>
      </c>
      <c r="M16" s="16">
        <v>45</v>
      </c>
      <c r="N16" s="17"/>
      <c r="O16" s="11"/>
      <c r="P16" s="11"/>
      <c r="Q16" s="17"/>
      <c r="R16" s="11"/>
      <c r="S16" s="11"/>
      <c r="T16" s="17"/>
      <c r="U16" s="11"/>
      <c r="V16" s="11"/>
      <c r="W16" s="17"/>
      <c r="X16" s="16"/>
      <c r="Y16" s="16"/>
      <c r="Z16" s="17"/>
      <c r="AA16" s="16"/>
      <c r="AB16" s="16"/>
      <c r="AC16" s="224"/>
      <c r="AD16" s="224"/>
      <c r="AE16" s="224"/>
      <c r="AF16" s="2"/>
      <c r="AG16" s="2"/>
      <c r="AH16" s="2"/>
      <c r="AI16" s="2"/>
      <c r="AJ16" s="2"/>
      <c r="AK16" s="2"/>
      <c r="AL16" s="2"/>
      <c r="AM16" s="2"/>
      <c r="AN16" s="2"/>
      <c r="AO16" s="67" t="s">
        <v>40</v>
      </c>
      <c r="AP16" s="68" t="s">
        <v>38</v>
      </c>
      <c r="AQ16" s="69" t="s">
        <v>39</v>
      </c>
      <c r="AR16" s="69" t="s">
        <v>37</v>
      </c>
      <c r="AS16" s="17"/>
      <c r="AT16" s="11"/>
      <c r="AU16" s="11"/>
      <c r="AV16" s="17"/>
      <c r="AW16" s="11"/>
      <c r="AX16" s="11"/>
      <c r="AY16" s="10">
        <v>3</v>
      </c>
      <c r="AZ16" s="16">
        <v>30</v>
      </c>
      <c r="BA16" s="16">
        <v>45</v>
      </c>
      <c r="BB16" s="17"/>
      <c r="BC16" s="11"/>
      <c r="BD16" s="11"/>
      <c r="BE16" s="17"/>
      <c r="BF16" s="11"/>
      <c r="BG16" s="11"/>
      <c r="BH16" s="17"/>
      <c r="BI16" s="11"/>
      <c r="BJ16" s="11"/>
      <c r="BK16" s="17"/>
      <c r="BL16" s="16"/>
      <c r="BM16" s="16"/>
      <c r="BN16" s="17"/>
      <c r="BO16" s="16"/>
      <c r="BP16" s="16"/>
      <c r="BQ16" s="224"/>
      <c r="BR16" s="224"/>
      <c r="BS16" s="224"/>
    </row>
    <row r="17" spans="1:71" ht="39.75" customHeight="1">
      <c r="A17" s="67" t="s">
        <v>41</v>
      </c>
      <c r="B17" s="68" t="s">
        <v>38</v>
      </c>
      <c r="C17" s="69" t="s">
        <v>39</v>
      </c>
      <c r="D17" s="69" t="s">
        <v>40</v>
      </c>
      <c r="E17" s="17"/>
      <c r="F17" s="11"/>
      <c r="G17" s="11"/>
      <c r="H17" s="17"/>
      <c r="I17" s="11"/>
      <c r="J17" s="11"/>
      <c r="K17" s="17"/>
      <c r="L17" s="11"/>
      <c r="M17" s="11"/>
      <c r="N17" s="10">
        <v>3</v>
      </c>
      <c r="O17" s="16">
        <v>30</v>
      </c>
      <c r="P17" s="16">
        <v>45</v>
      </c>
      <c r="Q17" s="17"/>
      <c r="R17" s="11"/>
      <c r="S17" s="11"/>
      <c r="T17" s="17"/>
      <c r="U17" s="11"/>
      <c r="V17" s="11"/>
      <c r="W17" s="17"/>
      <c r="X17" s="16"/>
      <c r="Y17" s="16"/>
      <c r="Z17" s="17"/>
      <c r="AA17" s="16"/>
      <c r="AB17" s="16"/>
      <c r="AC17" s="224"/>
      <c r="AD17" s="224"/>
      <c r="AE17" s="224"/>
      <c r="AF17" s="2"/>
      <c r="AG17" s="2"/>
      <c r="AH17" s="2"/>
      <c r="AI17" s="2"/>
      <c r="AJ17" s="2"/>
      <c r="AK17" s="2"/>
      <c r="AL17" s="2"/>
      <c r="AM17" s="2"/>
      <c r="AN17" s="2"/>
      <c r="AO17" s="67" t="s">
        <v>41</v>
      </c>
      <c r="AP17" s="68" t="s">
        <v>38</v>
      </c>
      <c r="AQ17" s="69" t="s">
        <v>39</v>
      </c>
      <c r="AR17" s="69" t="s">
        <v>40</v>
      </c>
      <c r="AS17" s="17"/>
      <c r="AT17" s="11"/>
      <c r="AU17" s="11"/>
      <c r="AV17" s="17"/>
      <c r="AW17" s="11"/>
      <c r="AX17" s="11"/>
      <c r="AY17" s="17"/>
      <c r="AZ17" s="11"/>
      <c r="BA17" s="11"/>
      <c r="BB17" s="10">
        <v>3</v>
      </c>
      <c r="BC17" s="16">
        <v>30</v>
      </c>
      <c r="BD17" s="16">
        <v>45</v>
      </c>
      <c r="BE17" s="17"/>
      <c r="BF17" s="11"/>
      <c r="BG17" s="11"/>
      <c r="BH17" s="17"/>
      <c r="BI17" s="11"/>
      <c r="BJ17" s="11"/>
      <c r="BK17" s="17"/>
      <c r="BL17" s="16"/>
      <c r="BM17" s="16"/>
      <c r="BN17" s="17"/>
      <c r="BO17" s="16"/>
      <c r="BP17" s="16"/>
      <c r="BQ17" s="224"/>
      <c r="BR17" s="224"/>
      <c r="BS17" s="224"/>
    </row>
    <row r="18" spans="1:71" ht="39.75" customHeight="1">
      <c r="A18" s="67" t="s">
        <v>42</v>
      </c>
      <c r="B18" s="68" t="s">
        <v>38</v>
      </c>
      <c r="C18" s="69" t="s">
        <v>39</v>
      </c>
      <c r="D18" s="69" t="s">
        <v>41</v>
      </c>
      <c r="E18" s="17"/>
      <c r="F18" s="11"/>
      <c r="G18" s="11"/>
      <c r="H18" s="17"/>
      <c r="I18" s="11"/>
      <c r="J18" s="11"/>
      <c r="K18" s="17"/>
      <c r="L18" s="11"/>
      <c r="M18" s="11"/>
      <c r="N18" s="17"/>
      <c r="O18" s="11"/>
      <c r="P18" s="11"/>
      <c r="Q18" s="10">
        <v>3</v>
      </c>
      <c r="R18" s="16">
        <v>30</v>
      </c>
      <c r="S18" s="16">
        <v>45</v>
      </c>
      <c r="T18" s="17"/>
      <c r="U18" s="11"/>
      <c r="V18" s="11"/>
      <c r="W18" s="17"/>
      <c r="X18" s="16"/>
      <c r="Y18" s="16"/>
      <c r="Z18" s="17"/>
      <c r="AA18" s="16"/>
      <c r="AB18" s="16"/>
      <c r="AC18" s="224"/>
      <c r="AD18" s="224"/>
      <c r="AE18" s="224"/>
      <c r="AF18" s="2"/>
      <c r="AG18" s="2"/>
      <c r="AH18" s="2"/>
      <c r="AI18" s="2"/>
      <c r="AJ18" s="2"/>
      <c r="AK18" s="2"/>
      <c r="AL18" s="2"/>
      <c r="AM18" s="2"/>
      <c r="AN18" s="2"/>
      <c r="AO18" s="67" t="s">
        <v>42</v>
      </c>
      <c r="AP18" s="68" t="s">
        <v>38</v>
      </c>
      <c r="AQ18" s="69" t="s">
        <v>39</v>
      </c>
      <c r="AR18" s="69" t="s">
        <v>41</v>
      </c>
      <c r="AS18" s="17"/>
      <c r="AT18" s="11"/>
      <c r="AU18" s="11"/>
      <c r="AV18" s="17"/>
      <c r="AW18" s="11"/>
      <c r="AX18" s="11"/>
      <c r="AY18" s="17"/>
      <c r="AZ18" s="11"/>
      <c r="BA18" s="11"/>
      <c r="BB18" s="17"/>
      <c r="BC18" s="11"/>
      <c r="BD18" s="11"/>
      <c r="BE18" s="10">
        <v>3</v>
      </c>
      <c r="BF18" s="16">
        <v>30</v>
      </c>
      <c r="BG18" s="16">
        <v>45</v>
      </c>
      <c r="BH18" s="17"/>
      <c r="BI18" s="11"/>
      <c r="BJ18" s="11"/>
      <c r="BK18" s="17"/>
      <c r="BL18" s="16"/>
      <c r="BM18" s="16"/>
      <c r="BN18" s="17"/>
      <c r="BO18" s="16"/>
      <c r="BP18" s="16"/>
      <c r="BQ18" s="224"/>
      <c r="BR18" s="224"/>
      <c r="BS18" s="224"/>
    </row>
    <row r="19" spans="1:71" ht="39.75" customHeight="1">
      <c r="A19" s="67" t="s">
        <v>43</v>
      </c>
      <c r="B19" s="68" t="s">
        <v>38</v>
      </c>
      <c r="C19" s="69" t="s">
        <v>39</v>
      </c>
      <c r="D19" s="69" t="s">
        <v>42</v>
      </c>
      <c r="E19" s="17"/>
      <c r="F19" s="11"/>
      <c r="G19" s="11"/>
      <c r="H19" s="17"/>
      <c r="I19" s="11"/>
      <c r="J19" s="11"/>
      <c r="K19" s="17"/>
      <c r="L19" s="11"/>
      <c r="M19" s="11"/>
      <c r="N19" s="17"/>
      <c r="O19" s="11"/>
      <c r="P19" s="11"/>
      <c r="Q19" s="17"/>
      <c r="R19" s="11"/>
      <c r="S19" s="11"/>
      <c r="T19" s="10">
        <v>3</v>
      </c>
      <c r="U19" s="16">
        <v>30</v>
      </c>
      <c r="V19" s="16">
        <v>45</v>
      </c>
      <c r="W19" s="17"/>
      <c r="X19" s="16"/>
      <c r="Y19" s="16"/>
      <c r="Z19" s="17"/>
      <c r="AA19" s="16"/>
      <c r="AB19" s="16"/>
      <c r="AC19" s="224"/>
      <c r="AD19" s="224"/>
      <c r="AE19" s="224"/>
      <c r="AF19" s="2"/>
      <c r="AG19" s="2"/>
      <c r="AH19" s="2"/>
      <c r="AI19" s="2"/>
      <c r="AJ19" s="2"/>
      <c r="AK19" s="2"/>
      <c r="AL19" s="2"/>
      <c r="AM19" s="2"/>
      <c r="AN19" s="2"/>
      <c r="AO19" s="67" t="s">
        <v>43</v>
      </c>
      <c r="AP19" s="68" t="s">
        <v>38</v>
      </c>
      <c r="AQ19" s="69" t="s">
        <v>39</v>
      </c>
      <c r="AR19" s="69" t="s">
        <v>42</v>
      </c>
      <c r="AS19" s="17"/>
      <c r="AT19" s="11"/>
      <c r="AU19" s="11"/>
      <c r="AV19" s="17"/>
      <c r="AW19" s="11"/>
      <c r="AX19" s="11"/>
      <c r="AY19" s="17"/>
      <c r="AZ19" s="11"/>
      <c r="BA19" s="11"/>
      <c r="BB19" s="17"/>
      <c r="BC19" s="11"/>
      <c r="BD19" s="11"/>
      <c r="BE19" s="17"/>
      <c r="BF19" s="11"/>
      <c r="BG19" s="11"/>
      <c r="BH19" s="10">
        <v>3</v>
      </c>
      <c r="BI19" s="16">
        <v>30</v>
      </c>
      <c r="BJ19" s="16">
        <v>45</v>
      </c>
      <c r="BK19" s="17"/>
      <c r="BL19" s="16"/>
      <c r="BM19" s="16"/>
      <c r="BN19" s="17"/>
      <c r="BO19" s="16"/>
      <c r="BP19" s="16"/>
      <c r="BQ19" s="224"/>
      <c r="BR19" s="224"/>
      <c r="BS19" s="224"/>
    </row>
    <row r="20" spans="1:71" ht="39.75" customHeight="1">
      <c r="A20" s="67" t="s">
        <v>44</v>
      </c>
      <c r="B20" s="68" t="s">
        <v>38</v>
      </c>
      <c r="C20" s="69" t="s">
        <v>39</v>
      </c>
      <c r="D20" s="69" t="s">
        <v>43</v>
      </c>
      <c r="E20" s="17"/>
      <c r="F20" s="11"/>
      <c r="G20" s="11"/>
      <c r="H20" s="17"/>
      <c r="I20" s="11"/>
      <c r="J20" s="11"/>
      <c r="K20" s="17"/>
      <c r="L20" s="11"/>
      <c r="M20" s="11"/>
      <c r="N20" s="17"/>
      <c r="O20" s="11"/>
      <c r="P20" s="11"/>
      <c r="Q20" s="17"/>
      <c r="R20" s="11"/>
      <c r="S20" s="11"/>
      <c r="T20" s="17"/>
      <c r="U20" s="11"/>
      <c r="V20" s="11"/>
      <c r="W20" s="10">
        <v>3</v>
      </c>
      <c r="X20" s="16">
        <v>30</v>
      </c>
      <c r="Y20" s="16">
        <v>45</v>
      </c>
      <c r="Z20" s="17"/>
      <c r="AA20" s="16"/>
      <c r="AB20" s="16"/>
      <c r="AC20" s="225"/>
      <c r="AD20" s="225"/>
      <c r="AE20" s="225"/>
      <c r="AF20" s="2"/>
      <c r="AG20" s="2"/>
      <c r="AH20" s="2"/>
      <c r="AI20" s="2"/>
      <c r="AJ20" s="2"/>
      <c r="AK20" s="2"/>
      <c r="AL20" s="2"/>
      <c r="AM20" s="2"/>
      <c r="AN20" s="2"/>
      <c r="AO20" s="67" t="s">
        <v>44</v>
      </c>
      <c r="AP20" s="68" t="s">
        <v>38</v>
      </c>
      <c r="AQ20" s="69" t="s">
        <v>39</v>
      </c>
      <c r="AR20" s="69" t="s">
        <v>43</v>
      </c>
      <c r="AS20" s="17"/>
      <c r="AT20" s="11"/>
      <c r="AU20" s="11"/>
      <c r="AV20" s="17"/>
      <c r="AW20" s="11"/>
      <c r="AX20" s="11"/>
      <c r="AY20" s="17"/>
      <c r="AZ20" s="11"/>
      <c r="BA20" s="11"/>
      <c r="BB20" s="17"/>
      <c r="BC20" s="11"/>
      <c r="BD20" s="11"/>
      <c r="BE20" s="17"/>
      <c r="BF20" s="11"/>
      <c r="BG20" s="11"/>
      <c r="BH20" s="17"/>
      <c r="BI20" s="11"/>
      <c r="BJ20" s="11"/>
      <c r="BK20" s="10">
        <v>3</v>
      </c>
      <c r="BL20" s="16">
        <v>30</v>
      </c>
      <c r="BM20" s="16">
        <v>45</v>
      </c>
      <c r="BN20" s="17"/>
      <c r="BO20" s="16"/>
      <c r="BP20" s="16"/>
      <c r="BQ20" s="225"/>
      <c r="BR20" s="225"/>
      <c r="BS20" s="225"/>
    </row>
    <row r="21" spans="1:71" ht="39.75" customHeight="1">
      <c r="A21" s="67" t="s">
        <v>182</v>
      </c>
      <c r="B21" s="68" t="s">
        <v>38</v>
      </c>
      <c r="C21" s="71" t="s">
        <v>183</v>
      </c>
      <c r="D21" s="69" t="s">
        <v>27</v>
      </c>
      <c r="E21" s="10">
        <v>2</v>
      </c>
      <c r="F21" s="11">
        <v>15</v>
      </c>
      <c r="G21" s="11">
        <v>35</v>
      </c>
      <c r="H21" s="17"/>
      <c r="I21" s="11"/>
      <c r="J21" s="11"/>
      <c r="K21" s="17"/>
      <c r="L21" s="11"/>
      <c r="M21" s="11"/>
      <c r="N21" s="17"/>
      <c r="O21" s="11"/>
      <c r="P21" s="11"/>
      <c r="Q21" s="17"/>
      <c r="R21" s="11"/>
      <c r="S21" s="11"/>
      <c r="T21" s="17"/>
      <c r="U21" s="11"/>
      <c r="V21" s="11"/>
      <c r="W21" s="17"/>
      <c r="X21" s="11"/>
      <c r="Y21" s="11"/>
      <c r="Z21" s="17"/>
      <c r="AA21" s="11"/>
      <c r="AB21" s="11"/>
      <c r="AC21" s="245">
        <f>SUM(F21,I22,L23,O24,R25,U26,X27)</f>
        <v>180</v>
      </c>
      <c r="AD21" s="245">
        <f>SUM(G21,J22,M23,P24,S25,V26,Y27,)</f>
        <v>170</v>
      </c>
      <c r="AE21" s="226">
        <f>SUM(E21,H22,K23,N24,Q25,T26,W27,)</f>
        <v>14</v>
      </c>
      <c r="AF21" s="2"/>
      <c r="AG21" s="2"/>
      <c r="AH21" s="2"/>
      <c r="AI21" s="2"/>
      <c r="AJ21" s="2"/>
      <c r="AK21" s="2"/>
      <c r="AL21" s="2"/>
      <c r="AM21" s="2"/>
      <c r="AN21" s="2"/>
      <c r="AO21" s="67" t="s">
        <v>184</v>
      </c>
      <c r="AP21" s="68" t="s">
        <v>38</v>
      </c>
      <c r="AQ21" s="69" t="s">
        <v>185</v>
      </c>
      <c r="AR21" s="69" t="s">
        <v>27</v>
      </c>
      <c r="AS21" s="10">
        <v>5</v>
      </c>
      <c r="AT21" s="11">
        <v>30</v>
      </c>
      <c r="AU21" s="11">
        <v>95</v>
      </c>
      <c r="AV21" s="17"/>
      <c r="AW21" s="11"/>
      <c r="AX21" s="11"/>
      <c r="AY21" s="17"/>
      <c r="AZ21" s="11"/>
      <c r="BA21" s="11"/>
      <c r="BB21" s="17"/>
      <c r="BC21" s="11"/>
      <c r="BD21" s="11"/>
      <c r="BE21" s="17"/>
      <c r="BF21" s="11"/>
      <c r="BG21" s="11"/>
      <c r="BH21" s="17"/>
      <c r="BI21" s="11"/>
      <c r="BJ21" s="11"/>
      <c r="BK21" s="17"/>
      <c r="BL21" s="11"/>
      <c r="BM21" s="11"/>
      <c r="BN21" s="17"/>
      <c r="BO21" s="11"/>
      <c r="BP21" s="11"/>
      <c r="BQ21" s="245">
        <f t="shared" ref="BQ21:BR21" si="2">SUM(AT21,AW22,AZ23,BC24,BF25,BI26,BL27,BO28)</f>
        <v>300</v>
      </c>
      <c r="BR21" s="245">
        <f t="shared" si="2"/>
        <v>800</v>
      </c>
      <c r="BS21" s="226">
        <f>SUM(AS21,AV22,AY23,BB24,BE25,BH26,BK27,BN28)</f>
        <v>44</v>
      </c>
    </row>
    <row r="22" spans="1:71" ht="39.75" customHeight="1">
      <c r="A22" s="67" t="s">
        <v>186</v>
      </c>
      <c r="B22" s="68" t="s">
        <v>38</v>
      </c>
      <c r="C22" s="71" t="s">
        <v>183</v>
      </c>
      <c r="D22" s="69" t="s">
        <v>187</v>
      </c>
      <c r="E22" s="17"/>
      <c r="F22" s="11"/>
      <c r="G22" s="11"/>
      <c r="H22" s="10">
        <v>2</v>
      </c>
      <c r="I22" s="11">
        <v>15</v>
      </c>
      <c r="J22" s="11">
        <v>35</v>
      </c>
      <c r="K22" s="17"/>
      <c r="L22" s="11"/>
      <c r="M22" s="11"/>
      <c r="N22" s="17"/>
      <c r="O22" s="11" t="s">
        <v>188</v>
      </c>
      <c r="P22" s="11"/>
      <c r="Q22" s="17"/>
      <c r="R22" s="11"/>
      <c r="S22" s="11"/>
      <c r="T22" s="17"/>
      <c r="U22" s="11"/>
      <c r="V22" s="11"/>
      <c r="W22" s="17"/>
      <c r="X22" s="11"/>
      <c r="Y22" s="11"/>
      <c r="Z22" s="17"/>
      <c r="AA22" s="11"/>
      <c r="AB22" s="11"/>
      <c r="AC22" s="224"/>
      <c r="AD22" s="224"/>
      <c r="AE22" s="224"/>
      <c r="AF22" s="2"/>
      <c r="AG22" s="2"/>
      <c r="AH22" s="2"/>
      <c r="AI22" s="2"/>
      <c r="AJ22" s="2"/>
      <c r="AK22" s="2"/>
      <c r="AL22" s="2"/>
      <c r="AM22" s="2"/>
      <c r="AN22" s="2"/>
      <c r="AO22" s="67" t="s">
        <v>189</v>
      </c>
      <c r="AP22" s="68" t="s">
        <v>38</v>
      </c>
      <c r="AQ22" s="69" t="s">
        <v>185</v>
      </c>
      <c r="AR22" s="68" t="s">
        <v>184</v>
      </c>
      <c r="AS22" s="17"/>
      <c r="AT22" s="11"/>
      <c r="AU22" s="11"/>
      <c r="AV22" s="10">
        <v>5</v>
      </c>
      <c r="AW22" s="11">
        <v>30</v>
      </c>
      <c r="AX22" s="11">
        <v>95</v>
      </c>
      <c r="AY22" s="17"/>
      <c r="AZ22" s="11"/>
      <c r="BA22" s="11"/>
      <c r="BB22" s="17"/>
      <c r="BC22" s="11" t="s">
        <v>188</v>
      </c>
      <c r="BD22" s="11"/>
      <c r="BE22" s="17"/>
      <c r="BF22" s="11"/>
      <c r="BG22" s="11"/>
      <c r="BH22" s="17"/>
      <c r="BI22" s="11"/>
      <c r="BJ22" s="11"/>
      <c r="BK22" s="17"/>
      <c r="BL22" s="11"/>
      <c r="BM22" s="11"/>
      <c r="BN22" s="17"/>
      <c r="BO22" s="11"/>
      <c r="BP22" s="11"/>
      <c r="BQ22" s="224"/>
      <c r="BR22" s="224"/>
      <c r="BS22" s="224"/>
    </row>
    <row r="23" spans="1:71" ht="39.75" customHeight="1">
      <c r="A23" s="67" t="s">
        <v>190</v>
      </c>
      <c r="B23" s="68" t="s">
        <v>38</v>
      </c>
      <c r="C23" s="71" t="s">
        <v>183</v>
      </c>
      <c r="D23" s="69" t="s">
        <v>191</v>
      </c>
      <c r="E23" s="17"/>
      <c r="F23" s="11"/>
      <c r="G23" s="11"/>
      <c r="H23" s="17"/>
      <c r="I23" s="11"/>
      <c r="J23" s="11"/>
      <c r="K23" s="10">
        <v>2</v>
      </c>
      <c r="L23" s="11">
        <v>30</v>
      </c>
      <c r="M23" s="11">
        <v>20</v>
      </c>
      <c r="N23" s="17"/>
      <c r="O23" s="11"/>
      <c r="P23" s="11"/>
      <c r="Q23" s="17"/>
      <c r="R23" s="11"/>
      <c r="S23" s="11"/>
      <c r="T23" s="17"/>
      <c r="U23" s="11"/>
      <c r="V23" s="11"/>
      <c r="W23" s="17"/>
      <c r="X23" s="11"/>
      <c r="Y23" s="11"/>
      <c r="Z23" s="17"/>
      <c r="AA23" s="11"/>
      <c r="AB23" s="11"/>
      <c r="AC23" s="224"/>
      <c r="AD23" s="224"/>
      <c r="AE23" s="224"/>
      <c r="AF23" s="2"/>
      <c r="AG23" s="2"/>
      <c r="AH23" s="2"/>
      <c r="AI23" s="2"/>
      <c r="AJ23" s="2"/>
      <c r="AK23" s="2"/>
      <c r="AL23" s="2"/>
      <c r="AM23" s="2"/>
      <c r="AN23" s="2"/>
      <c r="AO23" s="67" t="s">
        <v>192</v>
      </c>
      <c r="AP23" s="68" t="s">
        <v>38</v>
      </c>
      <c r="AQ23" s="69" t="s">
        <v>185</v>
      </c>
      <c r="AR23" s="68" t="s">
        <v>189</v>
      </c>
      <c r="AS23" s="17"/>
      <c r="AT23" s="11"/>
      <c r="AU23" s="11"/>
      <c r="AV23" s="17"/>
      <c r="AW23" s="11"/>
      <c r="AX23" s="11"/>
      <c r="AY23" s="10">
        <v>5</v>
      </c>
      <c r="AZ23" s="11">
        <v>30</v>
      </c>
      <c r="BA23" s="11">
        <v>95</v>
      </c>
      <c r="BB23" s="17"/>
      <c r="BC23" s="11"/>
      <c r="BD23" s="11"/>
      <c r="BE23" s="17"/>
      <c r="BF23" s="11"/>
      <c r="BG23" s="11"/>
      <c r="BH23" s="17"/>
      <c r="BI23" s="11"/>
      <c r="BJ23" s="11"/>
      <c r="BK23" s="17"/>
      <c r="BL23" s="11"/>
      <c r="BM23" s="11"/>
      <c r="BN23" s="17"/>
      <c r="BO23" s="11"/>
      <c r="BP23" s="11"/>
      <c r="BQ23" s="224"/>
      <c r="BR23" s="224"/>
      <c r="BS23" s="224"/>
    </row>
    <row r="24" spans="1:71" ht="39.75" customHeight="1">
      <c r="A24" s="67" t="s">
        <v>193</v>
      </c>
      <c r="B24" s="68" t="s">
        <v>38</v>
      </c>
      <c r="C24" s="71" t="s">
        <v>183</v>
      </c>
      <c r="D24" s="69" t="s">
        <v>194</v>
      </c>
      <c r="E24" s="17"/>
      <c r="F24" s="11"/>
      <c r="G24" s="11"/>
      <c r="H24" s="17"/>
      <c r="I24" s="11"/>
      <c r="J24" s="11"/>
      <c r="K24" s="17"/>
      <c r="L24" s="11"/>
      <c r="M24" s="11"/>
      <c r="N24" s="10">
        <v>2</v>
      </c>
      <c r="O24" s="11">
        <v>30</v>
      </c>
      <c r="P24" s="11">
        <v>20</v>
      </c>
      <c r="Q24" s="17"/>
      <c r="R24" s="11"/>
      <c r="S24" s="11"/>
      <c r="T24" s="17"/>
      <c r="U24" s="11"/>
      <c r="V24" s="11"/>
      <c r="W24" s="17"/>
      <c r="X24" s="11"/>
      <c r="Y24" s="11"/>
      <c r="Z24" s="17"/>
      <c r="AA24" s="11"/>
      <c r="AB24" s="11"/>
      <c r="AC24" s="224"/>
      <c r="AD24" s="224"/>
      <c r="AE24" s="224"/>
      <c r="AF24" s="2"/>
      <c r="AG24" s="2"/>
      <c r="AH24" s="2"/>
      <c r="AI24" s="2"/>
      <c r="AJ24" s="2"/>
      <c r="AK24" s="2"/>
      <c r="AL24" s="2"/>
      <c r="AM24" s="2"/>
      <c r="AN24" s="2"/>
      <c r="AO24" s="67" t="s">
        <v>195</v>
      </c>
      <c r="AP24" s="68" t="s">
        <v>38</v>
      </c>
      <c r="AQ24" s="69" t="s">
        <v>185</v>
      </c>
      <c r="AR24" s="68" t="s">
        <v>192</v>
      </c>
      <c r="AS24" s="17"/>
      <c r="AT24" s="11"/>
      <c r="AU24" s="11"/>
      <c r="AV24" s="17"/>
      <c r="AW24" s="11"/>
      <c r="AX24" s="11"/>
      <c r="AY24" s="17"/>
      <c r="AZ24" s="11"/>
      <c r="BA24" s="11"/>
      <c r="BB24" s="10">
        <v>5</v>
      </c>
      <c r="BC24" s="11">
        <v>30</v>
      </c>
      <c r="BD24" s="11">
        <v>95</v>
      </c>
      <c r="BE24" s="17"/>
      <c r="BF24" s="11"/>
      <c r="BG24" s="11"/>
      <c r="BH24" s="17"/>
      <c r="BI24" s="11"/>
      <c r="BJ24" s="11"/>
      <c r="BK24" s="17"/>
      <c r="BL24" s="11"/>
      <c r="BM24" s="11"/>
      <c r="BN24" s="17"/>
      <c r="BO24" s="11"/>
      <c r="BP24" s="11"/>
      <c r="BQ24" s="224"/>
      <c r="BR24" s="224"/>
      <c r="BS24" s="224"/>
    </row>
    <row r="25" spans="1:71" ht="39.75" customHeight="1">
      <c r="A25" s="67" t="s">
        <v>196</v>
      </c>
      <c r="B25" s="68" t="s">
        <v>38</v>
      </c>
      <c r="C25" s="71" t="s">
        <v>183</v>
      </c>
      <c r="D25" s="69" t="s">
        <v>197</v>
      </c>
      <c r="E25" s="17"/>
      <c r="F25" s="11"/>
      <c r="G25" s="11"/>
      <c r="H25" s="17"/>
      <c r="I25" s="11"/>
      <c r="J25" s="11"/>
      <c r="K25" s="17"/>
      <c r="L25" s="11"/>
      <c r="M25" s="11"/>
      <c r="N25" s="17"/>
      <c r="O25" s="11"/>
      <c r="P25" s="11"/>
      <c r="Q25" s="10">
        <v>2</v>
      </c>
      <c r="R25" s="11">
        <v>30</v>
      </c>
      <c r="S25" s="11">
        <v>20</v>
      </c>
      <c r="T25" s="17"/>
      <c r="U25" s="11"/>
      <c r="V25" s="11"/>
      <c r="W25" s="17"/>
      <c r="X25" s="11"/>
      <c r="Y25" s="11"/>
      <c r="Z25" s="17"/>
      <c r="AA25" s="11"/>
      <c r="AB25" s="11"/>
      <c r="AC25" s="224"/>
      <c r="AD25" s="224"/>
      <c r="AE25" s="224"/>
      <c r="AF25" s="2"/>
      <c r="AG25" s="2"/>
      <c r="AH25" s="2"/>
      <c r="AI25" s="2"/>
      <c r="AJ25" s="2"/>
      <c r="AK25" s="2"/>
      <c r="AL25" s="2"/>
      <c r="AM25" s="2"/>
      <c r="AN25" s="2"/>
      <c r="AO25" s="67" t="s">
        <v>198</v>
      </c>
      <c r="AP25" s="68" t="s">
        <v>38</v>
      </c>
      <c r="AQ25" s="69" t="s">
        <v>185</v>
      </c>
      <c r="AR25" s="68" t="s">
        <v>195</v>
      </c>
      <c r="AS25" s="17"/>
      <c r="AT25" s="11"/>
      <c r="AU25" s="11"/>
      <c r="AV25" s="17"/>
      <c r="AW25" s="11"/>
      <c r="AX25" s="11"/>
      <c r="AY25" s="17"/>
      <c r="AZ25" s="11"/>
      <c r="BA25" s="11"/>
      <c r="BB25" s="17"/>
      <c r="BC25" s="11"/>
      <c r="BD25" s="11"/>
      <c r="BE25" s="10">
        <v>6</v>
      </c>
      <c r="BF25" s="11">
        <v>45</v>
      </c>
      <c r="BG25" s="11">
        <v>105</v>
      </c>
      <c r="BH25" s="17"/>
      <c r="BI25" s="11"/>
      <c r="BJ25" s="11"/>
      <c r="BK25" s="17"/>
      <c r="BL25" s="11"/>
      <c r="BM25" s="11"/>
      <c r="BN25" s="17"/>
      <c r="BO25" s="11"/>
      <c r="BP25" s="11"/>
      <c r="BQ25" s="224"/>
      <c r="BR25" s="224"/>
      <c r="BS25" s="224"/>
    </row>
    <row r="26" spans="1:71" ht="39.75" customHeight="1">
      <c r="A26" s="67" t="s">
        <v>199</v>
      </c>
      <c r="B26" s="68" t="s">
        <v>38</v>
      </c>
      <c r="C26" s="71" t="s">
        <v>183</v>
      </c>
      <c r="D26" s="69" t="s">
        <v>200</v>
      </c>
      <c r="E26" s="17"/>
      <c r="F26" s="11"/>
      <c r="G26" s="11"/>
      <c r="H26" s="17"/>
      <c r="I26" s="11"/>
      <c r="J26" s="11"/>
      <c r="K26" s="17"/>
      <c r="L26" s="11"/>
      <c r="M26" s="11"/>
      <c r="N26" s="17"/>
      <c r="O26" s="11"/>
      <c r="P26" s="11"/>
      <c r="Q26" s="17"/>
      <c r="R26" s="11"/>
      <c r="S26" s="11"/>
      <c r="T26" s="10">
        <v>2</v>
      </c>
      <c r="U26" s="11">
        <v>30</v>
      </c>
      <c r="V26" s="11">
        <v>20</v>
      </c>
      <c r="W26" s="17"/>
      <c r="X26" s="11"/>
      <c r="Y26" s="11"/>
      <c r="Z26" s="17"/>
      <c r="AA26" s="11"/>
      <c r="AB26" s="11"/>
      <c r="AC26" s="224"/>
      <c r="AD26" s="224"/>
      <c r="AE26" s="224"/>
      <c r="AF26" s="2"/>
      <c r="AG26" s="2"/>
      <c r="AH26" s="2"/>
      <c r="AI26" s="2"/>
      <c r="AJ26" s="2"/>
      <c r="AK26" s="2"/>
      <c r="AL26" s="2"/>
      <c r="AM26" s="2"/>
      <c r="AN26" s="2"/>
      <c r="AO26" s="67" t="s">
        <v>201</v>
      </c>
      <c r="AP26" s="68" t="s">
        <v>38</v>
      </c>
      <c r="AQ26" s="69" t="s">
        <v>185</v>
      </c>
      <c r="AR26" s="68" t="s">
        <v>198</v>
      </c>
      <c r="AS26" s="17"/>
      <c r="AT26" s="11"/>
      <c r="AU26" s="11"/>
      <c r="AV26" s="17"/>
      <c r="AW26" s="11"/>
      <c r="AX26" s="11"/>
      <c r="AY26" s="17"/>
      <c r="AZ26" s="11"/>
      <c r="BA26" s="11"/>
      <c r="BB26" s="17"/>
      <c r="BC26" s="11"/>
      <c r="BD26" s="11"/>
      <c r="BE26" s="17"/>
      <c r="BF26" s="11"/>
      <c r="BG26" s="11"/>
      <c r="BH26" s="10">
        <v>6</v>
      </c>
      <c r="BI26" s="11">
        <v>45</v>
      </c>
      <c r="BJ26" s="11">
        <v>105</v>
      </c>
      <c r="BK26" s="17"/>
      <c r="BL26" s="11"/>
      <c r="BM26" s="11"/>
      <c r="BN26" s="17"/>
      <c r="BO26" s="11"/>
      <c r="BP26" s="11"/>
      <c r="BQ26" s="224"/>
      <c r="BR26" s="224"/>
      <c r="BS26" s="224"/>
    </row>
    <row r="27" spans="1:71" ht="39.75" customHeight="1">
      <c r="A27" s="67" t="s">
        <v>202</v>
      </c>
      <c r="B27" s="68" t="s">
        <v>38</v>
      </c>
      <c r="C27" s="71" t="s">
        <v>183</v>
      </c>
      <c r="D27" s="69" t="s">
        <v>203</v>
      </c>
      <c r="E27" s="17"/>
      <c r="F27" s="11"/>
      <c r="G27" s="11"/>
      <c r="H27" s="17"/>
      <c r="I27" s="11"/>
      <c r="J27" s="11"/>
      <c r="K27" s="17"/>
      <c r="L27" s="11"/>
      <c r="M27" s="11"/>
      <c r="N27" s="17"/>
      <c r="O27" s="11"/>
      <c r="P27" s="11"/>
      <c r="Q27" s="17"/>
      <c r="R27" s="11"/>
      <c r="S27" s="11"/>
      <c r="T27" s="17"/>
      <c r="U27" s="11"/>
      <c r="V27" s="11"/>
      <c r="W27" s="10">
        <v>2</v>
      </c>
      <c r="X27" s="11">
        <v>30</v>
      </c>
      <c r="Y27" s="11">
        <v>20</v>
      </c>
      <c r="Z27" s="17"/>
      <c r="AA27" s="11"/>
      <c r="AB27" s="11"/>
      <c r="AC27" s="225"/>
      <c r="AD27" s="225"/>
      <c r="AE27" s="225"/>
      <c r="AF27" s="2"/>
      <c r="AG27" s="2"/>
      <c r="AH27" s="2"/>
      <c r="AI27" s="2"/>
      <c r="AJ27" s="2"/>
      <c r="AK27" s="2"/>
      <c r="AL27" s="2"/>
      <c r="AM27" s="2"/>
      <c r="AN27" s="2"/>
      <c r="AO27" s="67" t="s">
        <v>204</v>
      </c>
      <c r="AP27" s="68" t="s">
        <v>38</v>
      </c>
      <c r="AQ27" s="69" t="s">
        <v>185</v>
      </c>
      <c r="AR27" s="68" t="s">
        <v>201</v>
      </c>
      <c r="AS27" s="17"/>
      <c r="AT27" s="11"/>
      <c r="AU27" s="11"/>
      <c r="AV27" s="17"/>
      <c r="AW27" s="11"/>
      <c r="AX27" s="11"/>
      <c r="AY27" s="17"/>
      <c r="AZ27" s="11"/>
      <c r="BA27" s="11"/>
      <c r="BB27" s="17"/>
      <c r="BC27" s="11"/>
      <c r="BD27" s="11"/>
      <c r="BE27" s="17"/>
      <c r="BF27" s="11"/>
      <c r="BG27" s="11"/>
      <c r="BH27" s="17"/>
      <c r="BI27" s="11"/>
      <c r="BJ27" s="11"/>
      <c r="BK27" s="10">
        <v>6</v>
      </c>
      <c r="BL27" s="11">
        <v>45</v>
      </c>
      <c r="BM27" s="11">
        <v>105</v>
      </c>
      <c r="BN27" s="17"/>
      <c r="BO27" s="11"/>
      <c r="BP27" s="11"/>
      <c r="BQ27" s="224"/>
      <c r="BR27" s="224"/>
      <c r="BS27" s="224"/>
    </row>
    <row r="28" spans="1:71" ht="39.75" customHeight="1">
      <c r="A28" s="72" t="s">
        <v>205</v>
      </c>
      <c r="B28" s="68" t="s">
        <v>38</v>
      </c>
      <c r="C28" s="73" t="s">
        <v>206</v>
      </c>
      <c r="D28" s="74" t="s">
        <v>27</v>
      </c>
      <c r="E28" s="226">
        <v>4</v>
      </c>
      <c r="F28" s="16">
        <v>66</v>
      </c>
      <c r="G28" s="16">
        <v>34</v>
      </c>
      <c r="H28" s="17"/>
      <c r="I28" s="11"/>
      <c r="J28" s="11"/>
      <c r="K28" s="17"/>
      <c r="L28" s="11"/>
      <c r="M28" s="11"/>
      <c r="N28" s="17"/>
      <c r="O28" s="11"/>
      <c r="P28" s="11"/>
      <c r="Q28" s="17"/>
      <c r="R28" s="75"/>
      <c r="S28" s="75"/>
      <c r="T28" s="76"/>
      <c r="U28" s="75"/>
      <c r="V28" s="75"/>
      <c r="W28" s="76"/>
      <c r="X28" s="75"/>
      <c r="Y28" s="75"/>
      <c r="Z28" s="76"/>
      <c r="AA28" s="75"/>
      <c r="AB28" s="75"/>
      <c r="AC28" s="245">
        <f t="shared" ref="AC28:AD28" si="3">SUM(F28,I30,L32,O34,R36,U38,X40,AA42)</f>
        <v>528</v>
      </c>
      <c r="AD28" s="245">
        <f t="shared" si="3"/>
        <v>272</v>
      </c>
      <c r="AE28" s="226">
        <f>SUM(E28,H30,K32,N34,Q36,T38,W40,Z42)</f>
        <v>32</v>
      </c>
      <c r="AF28" s="2"/>
      <c r="AG28" s="2"/>
      <c r="AH28" s="2"/>
      <c r="AI28" s="2"/>
      <c r="AJ28" s="2"/>
      <c r="AK28" s="2"/>
      <c r="AL28" s="2"/>
      <c r="AM28" s="2"/>
      <c r="AN28" s="2"/>
      <c r="AO28" s="67" t="s">
        <v>207</v>
      </c>
      <c r="AP28" s="68" t="s">
        <v>38</v>
      </c>
      <c r="AQ28" s="69" t="s">
        <v>185</v>
      </c>
      <c r="AR28" s="68" t="s">
        <v>204</v>
      </c>
      <c r="AS28" s="17"/>
      <c r="AT28" s="11"/>
      <c r="AU28" s="11"/>
      <c r="AV28" s="17"/>
      <c r="AW28" s="11"/>
      <c r="AX28" s="11"/>
      <c r="AY28" s="17"/>
      <c r="AZ28" s="11"/>
      <c r="BA28" s="11"/>
      <c r="BB28" s="17"/>
      <c r="BC28" s="11"/>
      <c r="BD28" s="11"/>
      <c r="BE28" s="17"/>
      <c r="BF28" s="11"/>
      <c r="BG28" s="11"/>
      <c r="BH28" s="17"/>
      <c r="BI28" s="11"/>
      <c r="BJ28" s="11"/>
      <c r="BK28" s="17"/>
      <c r="BL28" s="11"/>
      <c r="BM28" s="11"/>
      <c r="BN28" s="10">
        <v>6</v>
      </c>
      <c r="BO28" s="11">
        <v>45</v>
      </c>
      <c r="BP28" s="11">
        <v>105</v>
      </c>
      <c r="BQ28" s="225"/>
      <c r="BR28" s="225"/>
      <c r="BS28" s="225"/>
    </row>
    <row r="29" spans="1:71" ht="39.75" customHeight="1">
      <c r="A29" s="72" t="s">
        <v>208</v>
      </c>
      <c r="B29" s="68" t="s">
        <v>38</v>
      </c>
      <c r="C29" s="73" t="s">
        <v>206</v>
      </c>
      <c r="D29" s="74" t="s">
        <v>27</v>
      </c>
      <c r="E29" s="225"/>
      <c r="F29" s="16">
        <v>45</v>
      </c>
      <c r="G29" s="16">
        <v>55</v>
      </c>
      <c r="H29" s="17"/>
      <c r="I29" s="11"/>
      <c r="J29" s="11"/>
      <c r="K29" s="17"/>
      <c r="L29" s="11"/>
      <c r="M29" s="11"/>
      <c r="N29" s="17"/>
      <c r="O29" s="11"/>
      <c r="P29" s="11"/>
      <c r="Q29" s="17"/>
      <c r="R29" s="75"/>
      <c r="S29" s="75"/>
      <c r="T29" s="76"/>
      <c r="U29" s="75"/>
      <c r="V29" s="75"/>
      <c r="W29" s="76"/>
      <c r="X29" s="75"/>
      <c r="Y29" s="75"/>
      <c r="Z29" s="76"/>
      <c r="AA29" s="75"/>
      <c r="AB29" s="75"/>
      <c r="AC29" s="224"/>
      <c r="AD29" s="224"/>
      <c r="AE29" s="224"/>
      <c r="AF29" s="2"/>
      <c r="AG29" s="2"/>
      <c r="AH29" s="2"/>
      <c r="AI29" s="2"/>
      <c r="AJ29" s="2"/>
      <c r="AK29" s="2"/>
      <c r="AL29" s="2"/>
      <c r="AM29" s="2"/>
      <c r="AN29" s="2"/>
      <c r="AO29" s="67" t="s">
        <v>209</v>
      </c>
      <c r="AP29" s="68" t="s">
        <v>113</v>
      </c>
      <c r="AQ29" s="69" t="s">
        <v>185</v>
      </c>
      <c r="AR29" s="69" t="s">
        <v>27</v>
      </c>
      <c r="AS29" s="17"/>
      <c r="AT29" s="11"/>
      <c r="AU29" s="11"/>
      <c r="AV29" s="10">
        <v>3</v>
      </c>
      <c r="AW29" s="11">
        <v>15</v>
      </c>
      <c r="AX29" s="11">
        <v>60</v>
      </c>
      <c r="AY29" s="17"/>
      <c r="AZ29" s="11"/>
      <c r="BA29" s="11"/>
      <c r="BB29" s="17"/>
      <c r="BC29" s="11"/>
      <c r="BD29" s="11"/>
      <c r="BE29" s="17"/>
      <c r="BF29" s="11"/>
      <c r="BG29" s="11"/>
      <c r="BH29" s="17"/>
      <c r="BI29" s="11"/>
      <c r="BJ29" s="11"/>
      <c r="BK29" s="17"/>
      <c r="BL29" s="11"/>
      <c r="BM29" s="11"/>
      <c r="BN29" s="17"/>
      <c r="BO29" s="11"/>
      <c r="BP29" s="11"/>
      <c r="BQ29" s="245">
        <v>30</v>
      </c>
      <c r="BR29" s="245">
        <v>120</v>
      </c>
      <c r="BS29" s="226">
        <v>6</v>
      </c>
    </row>
    <row r="30" spans="1:71" ht="39.75" customHeight="1">
      <c r="A30" s="72" t="s">
        <v>210</v>
      </c>
      <c r="B30" s="68" t="s">
        <v>38</v>
      </c>
      <c r="C30" s="73" t="s">
        <v>206</v>
      </c>
      <c r="D30" s="74" t="s">
        <v>211</v>
      </c>
      <c r="E30" s="77"/>
      <c r="F30" s="16"/>
      <c r="G30" s="16"/>
      <c r="H30" s="226">
        <v>4</v>
      </c>
      <c r="I30" s="11">
        <v>66</v>
      </c>
      <c r="J30" s="11">
        <v>34</v>
      </c>
      <c r="K30" s="17"/>
      <c r="L30" s="11"/>
      <c r="M30" s="11"/>
      <c r="N30" s="17"/>
      <c r="O30" s="11"/>
      <c r="P30" s="11"/>
      <c r="Q30" s="17"/>
      <c r="R30" s="75"/>
      <c r="S30" s="75"/>
      <c r="T30" s="76"/>
      <c r="U30" s="75"/>
      <c r="V30" s="75"/>
      <c r="W30" s="76"/>
      <c r="X30" s="75"/>
      <c r="Y30" s="75"/>
      <c r="Z30" s="76"/>
      <c r="AA30" s="75"/>
      <c r="AB30" s="75"/>
      <c r="AC30" s="224"/>
      <c r="AD30" s="224"/>
      <c r="AE30" s="224"/>
      <c r="AF30" s="2"/>
      <c r="AG30" s="2"/>
      <c r="AH30" s="2"/>
      <c r="AI30" s="2"/>
      <c r="AJ30" s="2"/>
      <c r="AK30" s="2"/>
      <c r="AL30" s="2"/>
      <c r="AM30" s="2"/>
      <c r="AN30" s="2"/>
      <c r="AO30" s="67" t="s">
        <v>212</v>
      </c>
      <c r="AP30" s="68" t="s">
        <v>113</v>
      </c>
      <c r="AQ30" s="69" t="s">
        <v>185</v>
      </c>
      <c r="AR30" s="69" t="s">
        <v>209</v>
      </c>
      <c r="AS30" s="17"/>
      <c r="AT30" s="11"/>
      <c r="AU30" s="11"/>
      <c r="AV30" s="17"/>
      <c r="AW30" s="11"/>
      <c r="AX30" s="11"/>
      <c r="AY30" s="10">
        <v>3</v>
      </c>
      <c r="AZ30" s="11">
        <v>15</v>
      </c>
      <c r="BA30" s="11">
        <v>60</v>
      </c>
      <c r="BB30" s="17"/>
      <c r="BC30" s="11"/>
      <c r="BD30" s="11"/>
      <c r="BE30" s="17"/>
      <c r="BF30" s="11"/>
      <c r="BG30" s="11"/>
      <c r="BH30" s="17"/>
      <c r="BI30" s="11"/>
      <c r="BJ30" s="11"/>
      <c r="BK30" s="17"/>
      <c r="BL30" s="11"/>
      <c r="BM30" s="11"/>
      <c r="BN30" s="17"/>
      <c r="BO30" s="11"/>
      <c r="BP30" s="11"/>
      <c r="BQ30" s="225"/>
      <c r="BR30" s="225"/>
      <c r="BS30" s="225"/>
    </row>
    <row r="31" spans="1:71" ht="39.75" customHeight="1">
      <c r="A31" s="72" t="s">
        <v>213</v>
      </c>
      <c r="B31" s="68" t="s">
        <v>38</v>
      </c>
      <c r="C31" s="73" t="s">
        <v>206</v>
      </c>
      <c r="D31" s="74" t="s">
        <v>214</v>
      </c>
      <c r="E31" s="77"/>
      <c r="F31" s="16"/>
      <c r="G31" s="16"/>
      <c r="H31" s="225"/>
      <c r="I31" s="16">
        <v>45</v>
      </c>
      <c r="J31" s="16">
        <v>55</v>
      </c>
      <c r="K31" s="17"/>
      <c r="L31" s="11"/>
      <c r="M31" s="11"/>
      <c r="N31" s="17"/>
      <c r="O31" s="11"/>
      <c r="P31" s="11"/>
      <c r="Q31" s="17"/>
      <c r="R31" s="75"/>
      <c r="S31" s="75"/>
      <c r="T31" s="76"/>
      <c r="U31" s="75"/>
      <c r="V31" s="75"/>
      <c r="W31" s="76"/>
      <c r="X31" s="75"/>
      <c r="Y31" s="75"/>
      <c r="Z31" s="76"/>
      <c r="AA31" s="75"/>
      <c r="AB31" s="75"/>
      <c r="AC31" s="224"/>
      <c r="AD31" s="224"/>
      <c r="AE31" s="224"/>
      <c r="AF31" s="2"/>
      <c r="AG31" s="2"/>
      <c r="AH31" s="2"/>
      <c r="AI31" s="2"/>
      <c r="AJ31" s="2"/>
      <c r="AK31" s="2"/>
      <c r="AL31" s="2"/>
      <c r="AM31" s="2"/>
      <c r="AN31" s="2"/>
      <c r="AO31" s="67" t="s">
        <v>55</v>
      </c>
      <c r="AP31" s="68" t="s">
        <v>38</v>
      </c>
      <c r="AQ31" s="69" t="s">
        <v>215</v>
      </c>
      <c r="AR31" s="69" t="s">
        <v>27</v>
      </c>
      <c r="AS31" s="17"/>
      <c r="AT31" s="11"/>
      <c r="AU31" s="11"/>
      <c r="AV31" s="17"/>
      <c r="AW31" s="11"/>
      <c r="AX31" s="11"/>
      <c r="AY31" s="10">
        <v>1</v>
      </c>
      <c r="AZ31" s="11">
        <v>7</v>
      </c>
      <c r="BA31" s="11">
        <v>18</v>
      </c>
      <c r="BB31" s="17"/>
      <c r="BC31" s="11"/>
      <c r="BD31" s="11"/>
      <c r="BE31" s="17"/>
      <c r="BF31" s="11"/>
      <c r="BG31" s="11"/>
      <c r="BH31" s="17"/>
      <c r="BI31" s="11"/>
      <c r="BJ31" s="11"/>
      <c r="BK31" s="17"/>
      <c r="BL31" s="11"/>
      <c r="BM31" s="11"/>
      <c r="BN31" s="17"/>
      <c r="BO31" s="11"/>
      <c r="BP31" s="11"/>
      <c r="BQ31" s="245">
        <v>28</v>
      </c>
      <c r="BR31" s="245">
        <v>72</v>
      </c>
      <c r="BS31" s="226">
        <v>4</v>
      </c>
    </row>
    <row r="32" spans="1:71" ht="39.75" customHeight="1">
      <c r="A32" s="72" t="s">
        <v>216</v>
      </c>
      <c r="B32" s="68" t="s">
        <v>38</v>
      </c>
      <c r="C32" s="73" t="s">
        <v>206</v>
      </c>
      <c r="D32" s="74" t="s">
        <v>210</v>
      </c>
      <c r="E32" s="77"/>
      <c r="F32" s="16"/>
      <c r="G32" s="16"/>
      <c r="H32" s="77"/>
      <c r="I32" s="11"/>
      <c r="J32" s="11"/>
      <c r="K32" s="226">
        <v>4</v>
      </c>
      <c r="L32" s="11">
        <v>66</v>
      </c>
      <c r="M32" s="11">
        <v>34</v>
      </c>
      <c r="N32" s="17"/>
      <c r="O32" s="11"/>
      <c r="P32" s="11"/>
      <c r="Q32" s="17"/>
      <c r="R32" s="75"/>
      <c r="S32" s="75"/>
      <c r="T32" s="76"/>
      <c r="U32" s="75"/>
      <c r="V32" s="75"/>
      <c r="W32" s="76"/>
      <c r="X32" s="75"/>
      <c r="Y32" s="75"/>
      <c r="Z32" s="76"/>
      <c r="AA32" s="75"/>
      <c r="AB32" s="75"/>
      <c r="AC32" s="224"/>
      <c r="AD32" s="224"/>
      <c r="AE32" s="224"/>
      <c r="AF32" s="2"/>
      <c r="AG32" s="2"/>
      <c r="AH32" s="2"/>
      <c r="AI32" s="2"/>
      <c r="AJ32" s="2"/>
      <c r="AK32" s="2"/>
      <c r="AL32" s="2"/>
      <c r="AM32" s="2"/>
      <c r="AN32" s="2"/>
      <c r="AO32" s="67" t="s">
        <v>57</v>
      </c>
      <c r="AP32" s="68" t="s">
        <v>38</v>
      </c>
      <c r="AQ32" s="69" t="s">
        <v>215</v>
      </c>
      <c r="AR32" s="69" t="s">
        <v>27</v>
      </c>
      <c r="AS32" s="17"/>
      <c r="AT32" s="11"/>
      <c r="AU32" s="11"/>
      <c r="AV32" s="17"/>
      <c r="AW32" s="11"/>
      <c r="AX32" s="11"/>
      <c r="AY32" s="17"/>
      <c r="AZ32" s="11"/>
      <c r="BA32" s="11"/>
      <c r="BB32" s="10">
        <v>1</v>
      </c>
      <c r="BC32" s="11">
        <v>7</v>
      </c>
      <c r="BD32" s="11">
        <v>18</v>
      </c>
      <c r="BE32" s="17"/>
      <c r="BF32" s="11"/>
      <c r="BG32" s="11"/>
      <c r="BH32" s="17"/>
      <c r="BI32" s="11"/>
      <c r="BJ32" s="11"/>
      <c r="BK32" s="17"/>
      <c r="BL32" s="11"/>
      <c r="BM32" s="11"/>
      <c r="BN32" s="17"/>
      <c r="BO32" s="11"/>
      <c r="BP32" s="11"/>
      <c r="BQ32" s="224"/>
      <c r="BR32" s="224"/>
      <c r="BS32" s="224"/>
    </row>
    <row r="33" spans="1:71" ht="39.75" customHeight="1">
      <c r="A33" s="72" t="s">
        <v>217</v>
      </c>
      <c r="B33" s="68" t="s">
        <v>38</v>
      </c>
      <c r="C33" s="73" t="s">
        <v>206</v>
      </c>
      <c r="D33" s="74" t="s">
        <v>213</v>
      </c>
      <c r="E33" s="77"/>
      <c r="F33" s="16"/>
      <c r="G33" s="16"/>
      <c r="H33" s="77"/>
      <c r="I33" s="11"/>
      <c r="J33" s="11"/>
      <c r="K33" s="225"/>
      <c r="L33" s="16">
        <v>45</v>
      </c>
      <c r="M33" s="16">
        <v>55</v>
      </c>
      <c r="N33" s="17"/>
      <c r="O33" s="11"/>
      <c r="P33" s="11"/>
      <c r="Q33" s="17"/>
      <c r="R33" s="75"/>
      <c r="S33" s="75"/>
      <c r="T33" s="76"/>
      <c r="U33" s="75"/>
      <c r="V33" s="75"/>
      <c r="W33" s="76"/>
      <c r="X33" s="75"/>
      <c r="Y33" s="75"/>
      <c r="Z33" s="76"/>
      <c r="AA33" s="75"/>
      <c r="AB33" s="75"/>
      <c r="AC33" s="224"/>
      <c r="AD33" s="224"/>
      <c r="AE33" s="224"/>
      <c r="AF33" s="2"/>
      <c r="AG33" s="2"/>
      <c r="AH33" s="2"/>
      <c r="AI33" s="2"/>
      <c r="AJ33" s="2"/>
      <c r="AK33" s="2"/>
      <c r="AL33" s="2"/>
      <c r="AM33" s="2"/>
      <c r="AN33" s="2"/>
      <c r="AO33" s="67" t="s">
        <v>58</v>
      </c>
      <c r="AP33" s="68" t="s">
        <v>38</v>
      </c>
      <c r="AQ33" s="69" t="s">
        <v>215</v>
      </c>
      <c r="AR33" s="69" t="s">
        <v>27</v>
      </c>
      <c r="AS33" s="17"/>
      <c r="AT33" s="11"/>
      <c r="AU33" s="11"/>
      <c r="AV33" s="17"/>
      <c r="AW33" s="11"/>
      <c r="AX33" s="11"/>
      <c r="AY33" s="17"/>
      <c r="AZ33" s="11"/>
      <c r="BA33" s="11"/>
      <c r="BB33" s="17"/>
      <c r="BC33" s="11"/>
      <c r="BD33" s="11"/>
      <c r="BE33" s="10">
        <v>1</v>
      </c>
      <c r="BF33" s="11">
        <v>7</v>
      </c>
      <c r="BG33" s="11">
        <v>18</v>
      </c>
      <c r="BH33" s="17"/>
      <c r="BI33" s="11"/>
      <c r="BJ33" s="11"/>
      <c r="BK33" s="17"/>
      <c r="BL33" s="11"/>
      <c r="BM33" s="11"/>
      <c r="BN33" s="17"/>
      <c r="BO33" s="11"/>
      <c r="BP33" s="11"/>
      <c r="BQ33" s="224"/>
      <c r="BR33" s="224"/>
      <c r="BS33" s="224"/>
    </row>
    <row r="34" spans="1:71" ht="39.75" customHeight="1">
      <c r="A34" s="72" t="s">
        <v>218</v>
      </c>
      <c r="B34" s="68" t="s">
        <v>38</v>
      </c>
      <c r="C34" s="73" t="s">
        <v>206</v>
      </c>
      <c r="D34" s="74" t="s">
        <v>216</v>
      </c>
      <c r="E34" s="77"/>
      <c r="F34" s="16"/>
      <c r="G34" s="16"/>
      <c r="H34" s="77"/>
      <c r="I34" s="11"/>
      <c r="J34" s="11"/>
      <c r="K34" s="17"/>
      <c r="L34" s="11"/>
      <c r="M34" s="11"/>
      <c r="N34" s="226">
        <v>4</v>
      </c>
      <c r="O34" s="11">
        <v>66</v>
      </c>
      <c r="P34" s="11">
        <v>34</v>
      </c>
      <c r="Q34" s="17"/>
      <c r="R34" s="75"/>
      <c r="S34" s="75"/>
      <c r="T34" s="76"/>
      <c r="U34" s="75"/>
      <c r="V34" s="75"/>
      <c r="W34" s="76"/>
      <c r="X34" s="75"/>
      <c r="Y34" s="75"/>
      <c r="Z34" s="76"/>
      <c r="AA34" s="75"/>
      <c r="AB34" s="75"/>
      <c r="AC34" s="224"/>
      <c r="AD34" s="224"/>
      <c r="AE34" s="224"/>
      <c r="AF34" s="2"/>
      <c r="AG34" s="2"/>
      <c r="AH34" s="2"/>
      <c r="AI34" s="2"/>
      <c r="AJ34" s="2"/>
      <c r="AK34" s="2"/>
      <c r="AL34" s="2"/>
      <c r="AM34" s="2"/>
      <c r="AN34" s="2"/>
      <c r="AO34" s="67" t="s">
        <v>59</v>
      </c>
      <c r="AP34" s="68" t="s">
        <v>38</v>
      </c>
      <c r="AQ34" s="69" t="s">
        <v>215</v>
      </c>
      <c r="AR34" s="69" t="s">
        <v>27</v>
      </c>
      <c r="AS34" s="17"/>
      <c r="AT34" s="11"/>
      <c r="AU34" s="11"/>
      <c r="AV34" s="17"/>
      <c r="AW34" s="11"/>
      <c r="AX34" s="11"/>
      <c r="AY34" s="17"/>
      <c r="AZ34" s="11"/>
      <c r="BA34" s="11"/>
      <c r="BB34" s="17"/>
      <c r="BC34" s="11"/>
      <c r="BD34" s="11"/>
      <c r="BE34" s="17"/>
      <c r="BF34" s="11"/>
      <c r="BG34" s="11"/>
      <c r="BH34" s="10">
        <v>1</v>
      </c>
      <c r="BI34" s="11">
        <v>7</v>
      </c>
      <c r="BJ34" s="11">
        <v>18</v>
      </c>
      <c r="BK34" s="17"/>
      <c r="BL34" s="11"/>
      <c r="BM34" s="11"/>
      <c r="BN34" s="17"/>
      <c r="BO34" s="11"/>
      <c r="BP34" s="11"/>
      <c r="BQ34" s="225"/>
      <c r="BR34" s="225"/>
      <c r="BS34" s="225"/>
    </row>
    <row r="35" spans="1:71" ht="39.75" customHeight="1">
      <c r="A35" s="72" t="s">
        <v>219</v>
      </c>
      <c r="B35" s="68" t="s">
        <v>38</v>
      </c>
      <c r="C35" s="73" t="s">
        <v>206</v>
      </c>
      <c r="D35" s="74" t="s">
        <v>217</v>
      </c>
      <c r="E35" s="77"/>
      <c r="F35" s="16"/>
      <c r="G35" s="16"/>
      <c r="H35" s="77"/>
      <c r="I35" s="11"/>
      <c r="J35" s="11"/>
      <c r="K35" s="17"/>
      <c r="L35" s="11"/>
      <c r="M35" s="11"/>
      <c r="N35" s="225"/>
      <c r="O35" s="16">
        <v>45</v>
      </c>
      <c r="P35" s="16">
        <v>55</v>
      </c>
      <c r="Q35" s="17"/>
      <c r="R35" s="75"/>
      <c r="S35" s="75"/>
      <c r="T35" s="76"/>
      <c r="U35" s="75"/>
      <c r="V35" s="75"/>
      <c r="W35" s="76"/>
      <c r="X35" s="75"/>
      <c r="Y35" s="75"/>
      <c r="Z35" s="76"/>
      <c r="AA35" s="75"/>
      <c r="AB35" s="75"/>
      <c r="AC35" s="224"/>
      <c r="AD35" s="224"/>
      <c r="AE35" s="224"/>
      <c r="AF35" s="2"/>
      <c r="AG35" s="2"/>
      <c r="AH35" s="2"/>
      <c r="AI35" s="2"/>
      <c r="AJ35" s="2"/>
      <c r="AK35" s="2"/>
      <c r="AL35" s="2"/>
      <c r="AM35" s="2"/>
      <c r="AN35" s="2"/>
      <c r="AO35" s="67" t="s">
        <v>83</v>
      </c>
      <c r="AP35" s="68" t="s">
        <v>25</v>
      </c>
      <c r="AQ35" s="69" t="s">
        <v>220</v>
      </c>
      <c r="AR35" s="69" t="s">
        <v>27</v>
      </c>
      <c r="AS35" s="17">
        <v>4</v>
      </c>
      <c r="AT35" s="11">
        <v>7.5</v>
      </c>
      <c r="AU35" s="11">
        <v>92.5</v>
      </c>
      <c r="AV35" s="17"/>
      <c r="AW35" s="11"/>
      <c r="AX35" s="11"/>
      <c r="AY35" s="17"/>
      <c r="AZ35" s="11"/>
      <c r="BA35" s="11"/>
      <c r="BB35" s="17"/>
      <c r="BC35" s="11"/>
      <c r="BD35" s="11"/>
      <c r="BE35" s="17"/>
      <c r="BF35" s="11"/>
      <c r="BG35" s="11"/>
      <c r="BH35" s="17"/>
      <c r="BI35" s="11"/>
      <c r="BJ35" s="11"/>
      <c r="BK35" s="17"/>
      <c r="BL35" s="11"/>
      <c r="BM35" s="11"/>
      <c r="BN35" s="17"/>
      <c r="BO35" s="11"/>
      <c r="BP35" s="11"/>
      <c r="BQ35" s="11">
        <f t="shared" ref="BQ35:BR35" si="4">SUM(AT35)</f>
        <v>7.5</v>
      </c>
      <c r="BR35" s="11">
        <f t="shared" si="4"/>
        <v>92.5</v>
      </c>
      <c r="BS35" s="10">
        <f>SUM(AS35)</f>
        <v>4</v>
      </c>
    </row>
    <row r="36" spans="1:71" ht="39.75" customHeight="1">
      <c r="A36" s="72" t="s">
        <v>221</v>
      </c>
      <c r="B36" s="68" t="s">
        <v>38</v>
      </c>
      <c r="C36" s="73" t="s">
        <v>206</v>
      </c>
      <c r="D36" s="74" t="s">
        <v>222</v>
      </c>
      <c r="E36" s="17"/>
      <c r="F36" s="16"/>
      <c r="G36" s="16"/>
      <c r="H36" s="17"/>
      <c r="I36" s="11"/>
      <c r="J36" s="11"/>
      <c r="K36" s="17"/>
      <c r="L36" s="11"/>
      <c r="M36" s="11"/>
      <c r="N36" s="17"/>
      <c r="O36" s="11"/>
      <c r="P36" s="11"/>
      <c r="Q36" s="226">
        <v>4</v>
      </c>
      <c r="R36" s="16">
        <v>66</v>
      </c>
      <c r="S36" s="16">
        <v>34</v>
      </c>
      <c r="T36" s="17"/>
      <c r="U36" s="11"/>
      <c r="V36" s="11"/>
      <c r="W36" s="17"/>
      <c r="X36" s="11"/>
      <c r="Y36" s="11"/>
      <c r="Z36" s="17"/>
      <c r="AA36" s="11"/>
      <c r="AB36" s="11"/>
      <c r="AC36" s="224"/>
      <c r="AD36" s="224"/>
      <c r="AE36" s="224"/>
      <c r="AF36" s="2"/>
      <c r="AG36" s="2"/>
      <c r="AH36" s="2"/>
      <c r="AI36" s="2"/>
      <c r="AJ36" s="2"/>
      <c r="AK36" s="2"/>
      <c r="AL36" s="2"/>
      <c r="AM36" s="2"/>
      <c r="AN36" s="2"/>
      <c r="AO36" s="67" t="s">
        <v>60</v>
      </c>
      <c r="AP36" s="68" t="s">
        <v>38</v>
      </c>
      <c r="AQ36" s="69" t="s">
        <v>223</v>
      </c>
      <c r="AR36" s="69" t="s">
        <v>27</v>
      </c>
      <c r="AS36" s="17"/>
      <c r="AT36" s="11"/>
      <c r="AU36" s="11"/>
      <c r="AV36" s="17"/>
      <c r="AW36" s="11"/>
      <c r="AX36" s="11"/>
      <c r="AY36" s="17"/>
      <c r="AZ36" s="11"/>
      <c r="BA36" s="11"/>
      <c r="BB36" s="10">
        <v>2</v>
      </c>
      <c r="BC36" s="11">
        <v>15</v>
      </c>
      <c r="BD36" s="11">
        <v>35</v>
      </c>
      <c r="BE36" s="17"/>
      <c r="BF36" s="11"/>
      <c r="BG36" s="11"/>
      <c r="BH36" s="17"/>
      <c r="BI36" s="11"/>
      <c r="BJ36" s="11"/>
      <c r="BK36" s="17"/>
      <c r="BL36" s="11"/>
      <c r="BM36" s="11"/>
      <c r="BN36" s="17"/>
      <c r="BO36" s="11"/>
      <c r="BP36" s="11"/>
      <c r="BQ36" s="245">
        <f t="shared" ref="BQ36:BR36" si="5">SUM(BC36,BF37)</f>
        <v>30</v>
      </c>
      <c r="BR36" s="245">
        <f t="shared" si="5"/>
        <v>70</v>
      </c>
      <c r="BS36" s="226">
        <f>SUM(BB36,BE37)</f>
        <v>4</v>
      </c>
    </row>
    <row r="37" spans="1:71" ht="39.75" customHeight="1">
      <c r="A37" s="72" t="s">
        <v>224</v>
      </c>
      <c r="B37" s="68" t="s">
        <v>38</v>
      </c>
      <c r="C37" s="73" t="s">
        <v>206</v>
      </c>
      <c r="D37" s="74" t="s">
        <v>225</v>
      </c>
      <c r="E37" s="17"/>
      <c r="F37" s="16"/>
      <c r="G37" s="16"/>
      <c r="H37" s="17"/>
      <c r="I37" s="11"/>
      <c r="J37" s="11"/>
      <c r="K37" s="17"/>
      <c r="L37" s="11"/>
      <c r="M37" s="11"/>
      <c r="N37" s="17"/>
      <c r="O37" s="11"/>
      <c r="P37" s="11"/>
      <c r="Q37" s="225"/>
      <c r="R37" s="16">
        <v>45</v>
      </c>
      <c r="S37" s="16">
        <v>55</v>
      </c>
      <c r="T37" s="17"/>
      <c r="U37" s="11"/>
      <c r="V37" s="11"/>
      <c r="W37" s="17"/>
      <c r="X37" s="11"/>
      <c r="Y37" s="11"/>
      <c r="Z37" s="17"/>
      <c r="AA37" s="11"/>
      <c r="AB37" s="11"/>
      <c r="AC37" s="224"/>
      <c r="AD37" s="224"/>
      <c r="AE37" s="224"/>
      <c r="AF37" s="2"/>
      <c r="AG37" s="2"/>
      <c r="AH37" s="2"/>
      <c r="AI37" s="2"/>
      <c r="AJ37" s="2"/>
      <c r="AK37" s="2"/>
      <c r="AL37" s="2"/>
      <c r="AM37" s="2"/>
      <c r="AN37" s="2"/>
      <c r="AO37" s="67" t="s">
        <v>62</v>
      </c>
      <c r="AP37" s="68" t="s">
        <v>38</v>
      </c>
      <c r="AQ37" s="69" t="s">
        <v>223</v>
      </c>
      <c r="AR37" s="69" t="s">
        <v>60</v>
      </c>
      <c r="AS37" s="17"/>
      <c r="AT37" s="11"/>
      <c r="AU37" s="11"/>
      <c r="AV37" s="17"/>
      <c r="AW37" s="11"/>
      <c r="AX37" s="11"/>
      <c r="AY37" s="17"/>
      <c r="AZ37" s="11"/>
      <c r="BA37" s="11"/>
      <c r="BB37" s="17"/>
      <c r="BC37" s="11"/>
      <c r="BD37" s="11"/>
      <c r="BE37" s="10">
        <v>2</v>
      </c>
      <c r="BF37" s="11">
        <v>15</v>
      </c>
      <c r="BG37" s="11">
        <v>35</v>
      </c>
      <c r="BH37" s="17"/>
      <c r="BI37" s="11"/>
      <c r="BJ37" s="11"/>
      <c r="BK37" s="17"/>
      <c r="BL37" s="11"/>
      <c r="BM37" s="11"/>
      <c r="BN37" s="17"/>
      <c r="BO37" s="11"/>
      <c r="BP37" s="11"/>
      <c r="BQ37" s="225"/>
      <c r="BR37" s="225"/>
      <c r="BS37" s="225"/>
    </row>
    <row r="38" spans="1:71" ht="39.75" customHeight="1">
      <c r="A38" s="72" t="s">
        <v>226</v>
      </c>
      <c r="B38" s="68" t="s">
        <v>38</v>
      </c>
      <c r="C38" s="73" t="s">
        <v>206</v>
      </c>
      <c r="D38" s="74" t="s">
        <v>227</v>
      </c>
      <c r="E38" s="77"/>
      <c r="F38" s="16"/>
      <c r="G38" s="16"/>
      <c r="H38" s="17"/>
      <c r="I38" s="11"/>
      <c r="J38" s="11"/>
      <c r="K38" s="17"/>
      <c r="L38" s="11"/>
      <c r="M38" s="11"/>
      <c r="N38" s="17"/>
      <c r="O38" s="11"/>
      <c r="P38" s="11"/>
      <c r="Q38" s="77"/>
      <c r="R38" s="16"/>
      <c r="S38" s="16"/>
      <c r="T38" s="226">
        <v>4</v>
      </c>
      <c r="U38" s="11">
        <v>66</v>
      </c>
      <c r="V38" s="11">
        <v>34</v>
      </c>
      <c r="W38" s="17"/>
      <c r="X38" s="11"/>
      <c r="Y38" s="11"/>
      <c r="Z38" s="17"/>
      <c r="AA38" s="11"/>
      <c r="AB38" s="11"/>
      <c r="AC38" s="224"/>
      <c r="AD38" s="224"/>
      <c r="AE38" s="224"/>
      <c r="AF38" s="2"/>
      <c r="AG38" s="2"/>
      <c r="AH38" s="2"/>
      <c r="AI38" s="2"/>
      <c r="AJ38" s="2"/>
      <c r="AK38" s="2"/>
      <c r="AL38" s="2"/>
      <c r="AM38" s="2"/>
      <c r="AN38" s="2"/>
      <c r="AO38" s="258" t="s">
        <v>228</v>
      </c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9"/>
    </row>
    <row r="39" spans="1:71" ht="39.75" customHeight="1">
      <c r="A39" s="72" t="s">
        <v>229</v>
      </c>
      <c r="B39" s="68" t="s">
        <v>38</v>
      </c>
      <c r="C39" s="73" t="s">
        <v>206</v>
      </c>
      <c r="D39" s="74" t="s">
        <v>230</v>
      </c>
      <c r="E39" s="77"/>
      <c r="F39" s="16"/>
      <c r="G39" s="16"/>
      <c r="H39" s="17"/>
      <c r="I39" s="11"/>
      <c r="J39" s="11"/>
      <c r="K39" s="17"/>
      <c r="L39" s="11"/>
      <c r="M39" s="11"/>
      <c r="N39" s="17"/>
      <c r="O39" s="11"/>
      <c r="P39" s="11"/>
      <c r="Q39" s="77"/>
      <c r="R39" s="16"/>
      <c r="S39" s="16"/>
      <c r="T39" s="225"/>
      <c r="U39" s="16">
        <v>45</v>
      </c>
      <c r="V39" s="16">
        <v>55</v>
      </c>
      <c r="W39" s="17"/>
      <c r="X39" s="11"/>
      <c r="Y39" s="11"/>
      <c r="Z39" s="17"/>
      <c r="AA39" s="11"/>
      <c r="AB39" s="11"/>
      <c r="AC39" s="224"/>
      <c r="AD39" s="224"/>
      <c r="AE39" s="224"/>
      <c r="AF39" s="2"/>
      <c r="AG39" s="2"/>
      <c r="AH39" s="2"/>
      <c r="AI39" s="2"/>
      <c r="AJ39" s="2"/>
      <c r="AK39" s="2"/>
      <c r="AL39" s="2"/>
      <c r="AM39" s="2"/>
      <c r="AN39" s="2"/>
      <c r="AO39" s="78"/>
      <c r="AP39" s="79"/>
      <c r="AQ39" s="80"/>
      <c r="AR39" s="81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3"/>
      <c r="BR39" s="83"/>
      <c r="BS39" s="83"/>
    </row>
    <row r="40" spans="1:71" ht="39.75" customHeight="1">
      <c r="A40" s="72" t="s">
        <v>231</v>
      </c>
      <c r="B40" s="68" t="s">
        <v>38</v>
      </c>
      <c r="C40" s="73" t="s">
        <v>206</v>
      </c>
      <c r="D40" s="74" t="s">
        <v>226</v>
      </c>
      <c r="E40" s="77"/>
      <c r="F40" s="16"/>
      <c r="G40" s="16"/>
      <c r="H40" s="77"/>
      <c r="I40" s="11"/>
      <c r="J40" s="11"/>
      <c r="K40" s="17"/>
      <c r="L40" s="11"/>
      <c r="M40" s="11"/>
      <c r="N40" s="17"/>
      <c r="O40" s="11"/>
      <c r="P40" s="11"/>
      <c r="Q40" s="77"/>
      <c r="R40" s="16"/>
      <c r="S40" s="16"/>
      <c r="T40" s="77"/>
      <c r="U40" s="11"/>
      <c r="V40" s="11"/>
      <c r="W40" s="226">
        <v>4</v>
      </c>
      <c r="X40" s="11">
        <v>66</v>
      </c>
      <c r="Y40" s="11">
        <v>34</v>
      </c>
      <c r="Z40" s="17"/>
      <c r="AA40" s="11"/>
      <c r="AB40" s="11"/>
      <c r="AC40" s="224"/>
      <c r="AD40" s="224"/>
      <c r="AE40" s="224"/>
      <c r="AF40" s="2"/>
      <c r="AG40" s="2"/>
      <c r="AH40" s="2"/>
      <c r="AI40" s="2"/>
      <c r="AJ40" s="2"/>
      <c r="AK40" s="2"/>
      <c r="AL40" s="2"/>
      <c r="AM40" s="2"/>
      <c r="AN40" s="2"/>
      <c r="AO40" s="78"/>
      <c r="AP40" s="79"/>
      <c r="AQ40" s="80"/>
      <c r="AR40" s="81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3"/>
      <c r="BR40" s="83"/>
      <c r="BS40" s="83"/>
    </row>
    <row r="41" spans="1:71" ht="39.75" customHeight="1">
      <c r="A41" s="72" t="s">
        <v>232</v>
      </c>
      <c r="B41" s="68" t="s">
        <v>38</v>
      </c>
      <c r="C41" s="73" t="s">
        <v>206</v>
      </c>
      <c r="D41" s="74" t="s">
        <v>229</v>
      </c>
      <c r="E41" s="77"/>
      <c r="F41" s="16"/>
      <c r="G41" s="16"/>
      <c r="H41" s="77"/>
      <c r="I41" s="11"/>
      <c r="J41" s="11"/>
      <c r="K41" s="17"/>
      <c r="L41" s="11"/>
      <c r="M41" s="11"/>
      <c r="N41" s="17"/>
      <c r="O41" s="11"/>
      <c r="P41" s="11"/>
      <c r="Q41" s="77"/>
      <c r="R41" s="16"/>
      <c r="S41" s="16"/>
      <c r="T41" s="77"/>
      <c r="U41" s="11"/>
      <c r="V41" s="11"/>
      <c r="W41" s="225"/>
      <c r="X41" s="16">
        <v>45</v>
      </c>
      <c r="Y41" s="16">
        <v>55</v>
      </c>
      <c r="Z41" s="17"/>
      <c r="AA41" s="11"/>
      <c r="AB41" s="11"/>
      <c r="AC41" s="224"/>
      <c r="AD41" s="224"/>
      <c r="AE41" s="224"/>
      <c r="AF41" s="2"/>
      <c r="AG41" s="2"/>
      <c r="AH41" s="2"/>
      <c r="AI41" s="2"/>
      <c r="AJ41" s="2"/>
      <c r="AK41" s="2"/>
      <c r="AL41" s="2"/>
      <c r="AM41" s="2"/>
      <c r="AN41" s="2"/>
      <c r="AO41" s="78"/>
      <c r="AP41" s="79"/>
      <c r="AQ41" s="80"/>
      <c r="AR41" s="81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3"/>
      <c r="BR41" s="83"/>
      <c r="BS41" s="83"/>
    </row>
    <row r="42" spans="1:71" ht="39.75" customHeight="1">
      <c r="A42" s="72" t="s">
        <v>233</v>
      </c>
      <c r="B42" s="68" t="s">
        <v>38</v>
      </c>
      <c r="C42" s="73" t="s">
        <v>206</v>
      </c>
      <c r="D42" s="74" t="s">
        <v>231</v>
      </c>
      <c r="E42" s="77"/>
      <c r="F42" s="16"/>
      <c r="G42" s="16"/>
      <c r="H42" s="77"/>
      <c r="I42" s="11"/>
      <c r="J42" s="11"/>
      <c r="K42" s="17"/>
      <c r="L42" s="11"/>
      <c r="M42" s="11"/>
      <c r="N42" s="17"/>
      <c r="O42" s="11"/>
      <c r="P42" s="11"/>
      <c r="Q42" s="77"/>
      <c r="R42" s="16"/>
      <c r="S42" s="16"/>
      <c r="T42" s="77"/>
      <c r="U42" s="11"/>
      <c r="V42" s="11"/>
      <c r="W42" s="17"/>
      <c r="X42" s="11"/>
      <c r="Y42" s="11"/>
      <c r="Z42" s="226">
        <v>4</v>
      </c>
      <c r="AA42" s="11">
        <v>66</v>
      </c>
      <c r="AB42" s="11">
        <v>34</v>
      </c>
      <c r="AC42" s="224"/>
      <c r="AD42" s="224"/>
      <c r="AE42" s="224"/>
      <c r="AF42" s="2"/>
      <c r="AG42" s="2"/>
      <c r="AH42" s="2"/>
      <c r="AI42" s="2"/>
      <c r="AJ42" s="2"/>
      <c r="AK42" s="2"/>
      <c r="AL42" s="2"/>
      <c r="AM42" s="2"/>
      <c r="AN42" s="2"/>
      <c r="AO42" s="78"/>
      <c r="AP42" s="79"/>
      <c r="AQ42" s="80"/>
      <c r="AR42" s="81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3"/>
      <c r="BR42" s="83"/>
      <c r="BS42" s="83"/>
    </row>
    <row r="43" spans="1:71" ht="39.75" customHeight="1">
      <c r="A43" s="72" t="s">
        <v>234</v>
      </c>
      <c r="B43" s="68" t="s">
        <v>38</v>
      </c>
      <c r="C43" s="73" t="s">
        <v>206</v>
      </c>
      <c r="D43" s="74" t="s">
        <v>232</v>
      </c>
      <c r="E43" s="77"/>
      <c r="F43" s="16"/>
      <c r="G43" s="16"/>
      <c r="H43" s="77"/>
      <c r="I43" s="11"/>
      <c r="J43" s="11"/>
      <c r="K43" s="17"/>
      <c r="L43" s="11"/>
      <c r="M43" s="11"/>
      <c r="N43" s="17"/>
      <c r="O43" s="11"/>
      <c r="P43" s="11"/>
      <c r="Q43" s="77"/>
      <c r="R43" s="16"/>
      <c r="S43" s="16"/>
      <c r="T43" s="77"/>
      <c r="U43" s="11"/>
      <c r="V43" s="11"/>
      <c r="W43" s="17"/>
      <c r="X43" s="11"/>
      <c r="Y43" s="11"/>
      <c r="Z43" s="225"/>
      <c r="AA43" s="16">
        <v>45</v>
      </c>
      <c r="AB43" s="16">
        <v>55</v>
      </c>
      <c r="AC43" s="225"/>
      <c r="AD43" s="225"/>
      <c r="AE43" s="225"/>
      <c r="AF43" s="2"/>
      <c r="AG43" s="2"/>
      <c r="AH43" s="2"/>
      <c r="AI43" s="2"/>
      <c r="AJ43" s="2"/>
      <c r="AK43" s="2"/>
      <c r="AL43" s="2"/>
      <c r="AM43" s="2"/>
      <c r="AN43" s="2"/>
      <c r="AO43" s="78"/>
      <c r="AP43" s="79"/>
      <c r="AQ43" s="80"/>
      <c r="AR43" s="81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3"/>
      <c r="BR43" s="83"/>
      <c r="BS43" s="83"/>
    </row>
    <row r="44" spans="1:71" ht="39.75" customHeight="1">
      <c r="A44" s="67" t="s">
        <v>235</v>
      </c>
      <c r="B44" s="68" t="s">
        <v>113</v>
      </c>
      <c r="C44" s="69" t="s">
        <v>236</v>
      </c>
      <c r="D44" s="69" t="s">
        <v>27</v>
      </c>
      <c r="E44" s="10">
        <v>1</v>
      </c>
      <c r="F44" s="11">
        <v>7.5</v>
      </c>
      <c r="G44" s="11">
        <v>17.5</v>
      </c>
      <c r="H44" s="17"/>
      <c r="I44" s="11"/>
      <c r="J44" s="11"/>
      <c r="K44" s="17"/>
      <c r="L44" s="11"/>
      <c r="M44" s="11"/>
      <c r="N44" s="17"/>
      <c r="O44" s="11"/>
      <c r="P44" s="11"/>
      <c r="Q44" s="17"/>
      <c r="R44" s="11"/>
      <c r="S44" s="11"/>
      <c r="T44" s="17"/>
      <c r="U44" s="11"/>
      <c r="V44" s="11"/>
      <c r="W44" s="17"/>
      <c r="X44" s="11"/>
      <c r="Y44" s="11"/>
      <c r="Z44" s="17"/>
      <c r="AA44" s="11"/>
      <c r="AB44" s="11"/>
      <c r="AC44" s="245">
        <f t="shared" ref="AC44:AD44" si="6">SUM(F44,I45,L46,O47)</f>
        <v>30</v>
      </c>
      <c r="AD44" s="245">
        <f t="shared" si="6"/>
        <v>70</v>
      </c>
      <c r="AE44" s="226">
        <f>SUM(E44,H45,K46,N47)</f>
        <v>4</v>
      </c>
      <c r="AF44" s="2"/>
      <c r="AG44" s="2"/>
      <c r="AH44" s="2"/>
      <c r="AI44" s="2"/>
      <c r="AJ44" s="2"/>
      <c r="AK44" s="2"/>
      <c r="AL44" s="2"/>
      <c r="AM44" s="2"/>
      <c r="AN44" s="2"/>
      <c r="AO44" s="78"/>
      <c r="AP44" s="79"/>
      <c r="AQ44" s="80"/>
      <c r="AR44" s="81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3"/>
      <c r="BR44" s="83"/>
      <c r="BS44" s="83"/>
    </row>
    <row r="45" spans="1:71" ht="39.75" customHeight="1">
      <c r="A45" s="67" t="s">
        <v>237</v>
      </c>
      <c r="B45" s="68" t="s">
        <v>113</v>
      </c>
      <c r="C45" s="69" t="s">
        <v>236</v>
      </c>
      <c r="D45" s="69" t="s">
        <v>235</v>
      </c>
      <c r="E45" s="17"/>
      <c r="F45" s="11"/>
      <c r="G45" s="11"/>
      <c r="H45" s="10">
        <v>1</v>
      </c>
      <c r="I45" s="11">
        <v>7.5</v>
      </c>
      <c r="J45" s="11">
        <v>17.5</v>
      </c>
      <c r="K45" s="17"/>
      <c r="L45" s="11"/>
      <c r="M45" s="11"/>
      <c r="N45" s="17"/>
      <c r="O45" s="11"/>
      <c r="P45" s="11"/>
      <c r="Q45" s="17"/>
      <c r="R45" s="11"/>
      <c r="S45" s="11"/>
      <c r="T45" s="17"/>
      <c r="U45" s="11"/>
      <c r="V45" s="11"/>
      <c r="W45" s="17"/>
      <c r="X45" s="11"/>
      <c r="Y45" s="11"/>
      <c r="Z45" s="17"/>
      <c r="AA45" s="11"/>
      <c r="AB45" s="11"/>
      <c r="AC45" s="224"/>
      <c r="AD45" s="224"/>
      <c r="AE45" s="224"/>
      <c r="AF45" s="2"/>
      <c r="AG45" s="2"/>
      <c r="AH45" s="2"/>
      <c r="AI45" s="2"/>
      <c r="AJ45" s="2"/>
      <c r="AK45" s="2"/>
      <c r="AL45" s="2"/>
      <c r="AM45" s="2"/>
      <c r="AN45" s="2"/>
      <c r="AO45" s="78"/>
      <c r="AP45" s="79"/>
      <c r="AQ45" s="80"/>
      <c r="AR45" s="81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3"/>
      <c r="BR45" s="83"/>
      <c r="BS45" s="83"/>
    </row>
    <row r="46" spans="1:71" ht="39.75" customHeight="1">
      <c r="A46" s="67" t="s">
        <v>238</v>
      </c>
      <c r="B46" s="68" t="s">
        <v>113</v>
      </c>
      <c r="C46" s="69" t="s">
        <v>236</v>
      </c>
      <c r="D46" s="69" t="s">
        <v>237</v>
      </c>
      <c r="E46" s="17"/>
      <c r="F46" s="11"/>
      <c r="G46" s="11"/>
      <c r="H46" s="17"/>
      <c r="I46" s="11"/>
      <c r="J46" s="11"/>
      <c r="K46" s="10">
        <v>1</v>
      </c>
      <c r="L46" s="11">
        <v>7.5</v>
      </c>
      <c r="M46" s="11">
        <v>17.5</v>
      </c>
      <c r="N46" s="17"/>
      <c r="O46" s="11"/>
      <c r="P46" s="11"/>
      <c r="Q46" s="17"/>
      <c r="R46" s="11"/>
      <c r="S46" s="11"/>
      <c r="T46" s="17"/>
      <c r="U46" s="11"/>
      <c r="V46" s="11"/>
      <c r="W46" s="17"/>
      <c r="X46" s="11"/>
      <c r="Y46" s="11"/>
      <c r="Z46" s="17"/>
      <c r="AA46" s="11"/>
      <c r="AB46" s="11"/>
      <c r="AC46" s="224"/>
      <c r="AD46" s="224"/>
      <c r="AE46" s="224"/>
      <c r="AF46" s="2"/>
      <c r="AG46" s="2"/>
      <c r="AH46" s="2"/>
      <c r="AI46" s="2"/>
      <c r="AJ46" s="2"/>
      <c r="AK46" s="2"/>
      <c r="AL46" s="2"/>
      <c r="AM46" s="2"/>
      <c r="AN46" s="2"/>
      <c r="AO46" s="78"/>
      <c r="AP46" s="79"/>
      <c r="AQ46" s="80"/>
      <c r="AR46" s="81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3"/>
      <c r="BR46" s="83"/>
      <c r="BS46" s="83"/>
    </row>
    <row r="47" spans="1:71" ht="39.75" customHeight="1">
      <c r="A47" s="67" t="s">
        <v>239</v>
      </c>
      <c r="B47" s="68" t="s">
        <v>113</v>
      </c>
      <c r="C47" s="69" t="s">
        <v>236</v>
      </c>
      <c r="D47" s="69" t="s">
        <v>238</v>
      </c>
      <c r="E47" s="17"/>
      <c r="F47" s="11"/>
      <c r="G47" s="11"/>
      <c r="H47" s="17"/>
      <c r="I47" s="11"/>
      <c r="J47" s="11"/>
      <c r="K47" s="17"/>
      <c r="L47" s="11"/>
      <c r="M47" s="11"/>
      <c r="N47" s="10">
        <v>1</v>
      </c>
      <c r="O47" s="11">
        <v>7.5</v>
      </c>
      <c r="P47" s="11">
        <v>17.5</v>
      </c>
      <c r="Q47" s="17"/>
      <c r="R47" s="11"/>
      <c r="S47" s="11"/>
      <c r="T47" s="17"/>
      <c r="U47" s="11"/>
      <c r="V47" s="11"/>
      <c r="W47" s="17"/>
      <c r="X47" s="11"/>
      <c r="Y47" s="11"/>
      <c r="Z47" s="17"/>
      <c r="AA47" s="11"/>
      <c r="AB47" s="11"/>
      <c r="AC47" s="225"/>
      <c r="AD47" s="225"/>
      <c r="AE47" s="225"/>
      <c r="AF47" s="2"/>
      <c r="AG47" s="2"/>
      <c r="AH47" s="2"/>
      <c r="AI47" s="2"/>
      <c r="AJ47" s="2"/>
      <c r="AK47" s="2"/>
      <c r="AL47" s="2"/>
      <c r="AM47" s="2"/>
      <c r="AN47" s="2"/>
      <c r="AO47" s="78"/>
      <c r="AP47" s="79"/>
      <c r="AQ47" s="80"/>
      <c r="AR47" s="81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3"/>
      <c r="BR47" s="83"/>
      <c r="BS47" s="83"/>
    </row>
    <row r="48" spans="1:71" ht="39.75" customHeight="1">
      <c r="A48" s="67" t="s">
        <v>55</v>
      </c>
      <c r="B48" s="68" t="s">
        <v>38</v>
      </c>
      <c r="C48" s="69" t="s">
        <v>215</v>
      </c>
      <c r="D48" s="69" t="s">
        <v>27</v>
      </c>
      <c r="E48" s="17"/>
      <c r="F48" s="11"/>
      <c r="G48" s="11"/>
      <c r="H48" s="17"/>
      <c r="I48" s="11"/>
      <c r="J48" s="11"/>
      <c r="K48" s="10">
        <v>1</v>
      </c>
      <c r="L48" s="11">
        <v>7</v>
      </c>
      <c r="M48" s="11">
        <v>18</v>
      </c>
      <c r="N48" s="17"/>
      <c r="O48" s="11"/>
      <c r="P48" s="11"/>
      <c r="Q48" s="17"/>
      <c r="R48" s="11"/>
      <c r="S48" s="11"/>
      <c r="T48" s="17"/>
      <c r="U48" s="11"/>
      <c r="V48" s="11"/>
      <c r="W48" s="17"/>
      <c r="X48" s="11"/>
      <c r="Y48" s="11"/>
      <c r="Z48" s="17"/>
      <c r="AA48" s="11"/>
      <c r="AB48" s="11"/>
      <c r="AC48" s="246">
        <f t="shared" ref="AC48:AD48" si="7">SUM(L48,O49,R50,U51)</f>
        <v>28</v>
      </c>
      <c r="AD48" s="246">
        <f t="shared" si="7"/>
        <v>72</v>
      </c>
      <c r="AE48" s="247">
        <v>4</v>
      </c>
      <c r="AF48" s="2"/>
      <c r="AG48" s="2"/>
      <c r="AH48" s="2"/>
      <c r="AI48" s="2"/>
      <c r="AJ48" s="2"/>
      <c r="AK48" s="2"/>
      <c r="AL48" s="2"/>
      <c r="AM48" s="2"/>
      <c r="AN48" s="2"/>
      <c r="AO48" s="78"/>
      <c r="AP48" s="79"/>
      <c r="AQ48" s="80"/>
      <c r="AR48" s="81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3"/>
      <c r="BR48" s="83"/>
      <c r="BS48" s="83"/>
    </row>
    <row r="49" spans="1:71" ht="39.75" customHeight="1">
      <c r="A49" s="67" t="s">
        <v>57</v>
      </c>
      <c r="B49" s="68" t="s">
        <v>38</v>
      </c>
      <c r="C49" s="69" t="s">
        <v>215</v>
      </c>
      <c r="D49" s="69" t="s">
        <v>27</v>
      </c>
      <c r="E49" s="17"/>
      <c r="F49" s="11"/>
      <c r="G49" s="11"/>
      <c r="H49" s="17"/>
      <c r="I49" s="11"/>
      <c r="J49" s="11"/>
      <c r="K49" s="17"/>
      <c r="L49" s="11"/>
      <c r="M49" s="11"/>
      <c r="N49" s="10">
        <v>1</v>
      </c>
      <c r="O49" s="11">
        <v>7</v>
      </c>
      <c r="P49" s="11">
        <v>18</v>
      </c>
      <c r="Q49" s="17"/>
      <c r="R49" s="11"/>
      <c r="S49" s="11"/>
      <c r="T49" s="17"/>
      <c r="U49" s="11"/>
      <c r="V49" s="11"/>
      <c r="W49" s="17"/>
      <c r="X49" s="11"/>
      <c r="Y49" s="11"/>
      <c r="Z49" s="17"/>
      <c r="AA49" s="11"/>
      <c r="AB49" s="11"/>
      <c r="AC49" s="224"/>
      <c r="AD49" s="224"/>
      <c r="AE49" s="224"/>
      <c r="AF49" s="2"/>
      <c r="AG49" s="2"/>
      <c r="AH49" s="2"/>
      <c r="AI49" s="2"/>
      <c r="AJ49" s="2"/>
      <c r="AK49" s="2"/>
      <c r="AL49" s="2"/>
      <c r="AM49" s="2"/>
      <c r="AN49" s="2"/>
      <c r="AO49" s="78"/>
      <c r="AP49" s="79"/>
      <c r="AQ49" s="80"/>
      <c r="AR49" s="81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3"/>
      <c r="BR49" s="83"/>
      <c r="BS49" s="83"/>
    </row>
    <row r="50" spans="1:71" ht="39.75" customHeight="1">
      <c r="A50" s="67" t="s">
        <v>58</v>
      </c>
      <c r="B50" s="68" t="s">
        <v>38</v>
      </c>
      <c r="C50" s="69" t="s">
        <v>215</v>
      </c>
      <c r="D50" s="69" t="s">
        <v>27</v>
      </c>
      <c r="E50" s="17"/>
      <c r="F50" s="11"/>
      <c r="G50" s="11"/>
      <c r="H50" s="17"/>
      <c r="I50" s="11"/>
      <c r="J50" s="11"/>
      <c r="K50" s="17"/>
      <c r="L50" s="11"/>
      <c r="M50" s="11"/>
      <c r="N50" s="17"/>
      <c r="O50" s="11"/>
      <c r="P50" s="11"/>
      <c r="Q50" s="10">
        <v>1</v>
      </c>
      <c r="R50" s="11">
        <v>7</v>
      </c>
      <c r="S50" s="11">
        <v>18</v>
      </c>
      <c r="T50" s="17"/>
      <c r="U50" s="11"/>
      <c r="V50" s="11"/>
      <c r="W50" s="17"/>
      <c r="X50" s="11"/>
      <c r="Y50" s="11"/>
      <c r="Z50" s="17"/>
      <c r="AA50" s="11"/>
      <c r="AB50" s="11"/>
      <c r="AC50" s="224"/>
      <c r="AD50" s="224"/>
      <c r="AE50" s="224"/>
      <c r="AF50" s="2"/>
      <c r="AG50" s="2"/>
      <c r="AH50" s="2"/>
      <c r="AI50" s="2"/>
      <c r="AJ50" s="2"/>
      <c r="AK50" s="2"/>
      <c r="AL50" s="2"/>
      <c r="AM50" s="2"/>
      <c r="AN50" s="2"/>
      <c r="AO50" s="78"/>
      <c r="AP50" s="79"/>
      <c r="AQ50" s="80"/>
      <c r="AR50" s="81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83"/>
      <c r="BS50" s="83"/>
    </row>
    <row r="51" spans="1:71" ht="39.75" customHeight="1">
      <c r="A51" s="67" t="s">
        <v>59</v>
      </c>
      <c r="B51" s="68" t="s">
        <v>38</v>
      </c>
      <c r="C51" s="69" t="s">
        <v>215</v>
      </c>
      <c r="D51" s="69" t="s">
        <v>27</v>
      </c>
      <c r="E51" s="17"/>
      <c r="F51" s="11"/>
      <c r="G51" s="11"/>
      <c r="H51" s="17"/>
      <c r="I51" s="11"/>
      <c r="J51" s="11"/>
      <c r="K51" s="17"/>
      <c r="L51" s="11"/>
      <c r="M51" s="11"/>
      <c r="N51" s="17"/>
      <c r="O51" s="11"/>
      <c r="P51" s="11"/>
      <c r="Q51" s="17"/>
      <c r="R51" s="11"/>
      <c r="S51" s="11"/>
      <c r="T51" s="10">
        <v>1</v>
      </c>
      <c r="U51" s="11">
        <v>7</v>
      </c>
      <c r="V51" s="11">
        <v>18</v>
      </c>
      <c r="W51" s="17"/>
      <c r="X51" s="11"/>
      <c r="Y51" s="11"/>
      <c r="Z51" s="17"/>
      <c r="AA51" s="11"/>
      <c r="AB51" s="11"/>
      <c r="AC51" s="224"/>
      <c r="AD51" s="224"/>
      <c r="AE51" s="248"/>
      <c r="AF51" s="2"/>
      <c r="AG51" s="2"/>
      <c r="AH51" s="2"/>
      <c r="AI51" s="2"/>
      <c r="AJ51" s="2"/>
      <c r="AK51" s="2"/>
      <c r="AL51" s="2"/>
      <c r="AM51" s="2"/>
      <c r="AN51" s="2"/>
      <c r="AO51" s="78"/>
      <c r="AP51" s="79"/>
      <c r="AQ51" s="80"/>
      <c r="AR51" s="81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  <c r="BR51" s="83"/>
      <c r="BS51" s="83"/>
    </row>
    <row r="52" spans="1:71" ht="39.75" customHeight="1">
      <c r="A52" s="67" t="s">
        <v>83</v>
      </c>
      <c r="B52" s="68" t="s">
        <v>25</v>
      </c>
      <c r="C52" s="69" t="s">
        <v>220</v>
      </c>
      <c r="D52" s="69" t="s">
        <v>27</v>
      </c>
      <c r="E52" s="17">
        <v>4</v>
      </c>
      <c r="F52" s="11">
        <v>7.5</v>
      </c>
      <c r="G52" s="11">
        <v>92.5</v>
      </c>
      <c r="H52" s="17"/>
      <c r="I52" s="11"/>
      <c r="J52" s="11"/>
      <c r="K52" s="17"/>
      <c r="L52" s="11"/>
      <c r="M52" s="11"/>
      <c r="N52" s="17"/>
      <c r="O52" s="11"/>
      <c r="P52" s="11"/>
      <c r="Q52" s="17"/>
      <c r="R52" s="11"/>
      <c r="S52" s="11"/>
      <c r="T52" s="17"/>
      <c r="U52" s="11"/>
      <c r="V52" s="11"/>
      <c r="W52" s="17"/>
      <c r="X52" s="11"/>
      <c r="Y52" s="11"/>
      <c r="Z52" s="17"/>
      <c r="AA52" s="11"/>
      <c r="AB52" s="11"/>
      <c r="AC52" s="11">
        <f t="shared" ref="AC52:AD52" si="8">SUM(F52)</f>
        <v>7.5</v>
      </c>
      <c r="AD52" s="11">
        <f t="shared" si="8"/>
        <v>92.5</v>
      </c>
      <c r="AE52" s="10">
        <f>SUM(E52)</f>
        <v>4</v>
      </c>
      <c r="AF52" s="2"/>
      <c r="AG52" s="2"/>
      <c r="AH52" s="2"/>
      <c r="AI52" s="2"/>
      <c r="AJ52" s="2"/>
      <c r="AK52" s="2"/>
      <c r="AL52" s="2"/>
      <c r="AM52" s="2"/>
      <c r="AN52" s="2"/>
      <c r="AO52" s="78"/>
      <c r="AP52" s="79"/>
      <c r="AQ52" s="80"/>
      <c r="AR52" s="81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3"/>
      <c r="BR52" s="83"/>
      <c r="BS52" s="83"/>
    </row>
    <row r="53" spans="1:71" ht="39.75" customHeight="1">
      <c r="A53" s="67" t="s">
        <v>60</v>
      </c>
      <c r="B53" s="68" t="s">
        <v>38</v>
      </c>
      <c r="C53" s="69" t="s">
        <v>223</v>
      </c>
      <c r="D53" s="69" t="s">
        <v>27</v>
      </c>
      <c r="E53" s="17"/>
      <c r="F53" s="11"/>
      <c r="G53" s="11"/>
      <c r="H53" s="17"/>
      <c r="I53" s="11"/>
      <c r="J53" s="11"/>
      <c r="K53" s="17"/>
      <c r="L53" s="11"/>
      <c r="M53" s="11"/>
      <c r="N53" s="10">
        <v>2</v>
      </c>
      <c r="O53" s="11">
        <v>15</v>
      </c>
      <c r="P53" s="11">
        <v>35</v>
      </c>
      <c r="Q53" s="17"/>
      <c r="R53" s="11"/>
      <c r="S53" s="11"/>
      <c r="T53" s="17"/>
      <c r="U53" s="11"/>
      <c r="V53" s="11"/>
      <c r="W53" s="17"/>
      <c r="X53" s="11"/>
      <c r="Y53" s="11"/>
      <c r="Z53" s="17"/>
      <c r="AA53" s="11"/>
      <c r="AB53" s="11"/>
      <c r="AC53" s="245">
        <f t="shared" ref="AC53:AD53" si="9">SUM(O53,R54)</f>
        <v>30</v>
      </c>
      <c r="AD53" s="245">
        <f t="shared" si="9"/>
        <v>70</v>
      </c>
      <c r="AE53" s="226">
        <f>SUM(N53,Q54)</f>
        <v>4</v>
      </c>
      <c r="AF53" s="2"/>
      <c r="AG53" s="2"/>
      <c r="AH53" s="2"/>
      <c r="AI53" s="2"/>
      <c r="AJ53" s="2"/>
      <c r="AK53" s="2"/>
      <c r="AL53" s="2"/>
      <c r="AM53" s="2"/>
      <c r="AN53" s="2"/>
      <c r="AO53" s="78"/>
      <c r="AP53" s="79"/>
      <c r="AQ53" s="80"/>
      <c r="AR53" s="81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3"/>
      <c r="BR53" s="83"/>
      <c r="BS53" s="83"/>
    </row>
    <row r="54" spans="1:71" ht="39.75" customHeight="1">
      <c r="A54" s="67" t="s">
        <v>62</v>
      </c>
      <c r="B54" s="68" t="s">
        <v>38</v>
      </c>
      <c r="C54" s="69" t="s">
        <v>223</v>
      </c>
      <c r="D54" s="69" t="s">
        <v>60</v>
      </c>
      <c r="E54" s="17"/>
      <c r="F54" s="11"/>
      <c r="G54" s="11"/>
      <c r="H54" s="17"/>
      <c r="I54" s="11"/>
      <c r="J54" s="11"/>
      <c r="K54" s="17"/>
      <c r="L54" s="11"/>
      <c r="M54" s="11"/>
      <c r="N54" s="17"/>
      <c r="O54" s="11"/>
      <c r="P54" s="11"/>
      <c r="Q54" s="10">
        <v>2</v>
      </c>
      <c r="R54" s="11">
        <v>15</v>
      </c>
      <c r="S54" s="11">
        <v>35</v>
      </c>
      <c r="T54" s="17"/>
      <c r="U54" s="11"/>
      <c r="V54" s="11"/>
      <c r="W54" s="17"/>
      <c r="X54" s="11"/>
      <c r="Y54" s="11"/>
      <c r="Z54" s="17"/>
      <c r="AA54" s="11"/>
      <c r="AB54" s="11"/>
      <c r="AC54" s="225"/>
      <c r="AD54" s="225"/>
      <c r="AE54" s="225"/>
      <c r="AF54" s="2"/>
      <c r="AG54" s="2"/>
      <c r="AH54" s="2"/>
      <c r="AI54" s="2"/>
      <c r="AJ54" s="2"/>
      <c r="AK54" s="2"/>
      <c r="AL54" s="2"/>
      <c r="AM54" s="2"/>
      <c r="AN54" s="2"/>
      <c r="AO54" s="78"/>
      <c r="AP54" s="79"/>
      <c r="AQ54" s="80"/>
      <c r="AR54" s="81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3"/>
      <c r="BR54" s="83"/>
      <c r="BS54" s="83"/>
    </row>
    <row r="55" spans="1:71" ht="39.75" customHeight="1">
      <c r="A55" s="237" t="s">
        <v>63</v>
      </c>
      <c r="B55" s="228"/>
      <c r="C55" s="228"/>
      <c r="D55" s="229"/>
      <c r="E55" s="264">
        <f>SUM(AE56:AE70)</f>
        <v>42</v>
      </c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39"/>
      <c r="AC55" s="84"/>
      <c r="AD55" s="84"/>
      <c r="AE55" s="85"/>
      <c r="AF55" s="2"/>
      <c r="AG55" s="2"/>
      <c r="AH55" s="2"/>
      <c r="AI55" s="2"/>
      <c r="AJ55" s="2"/>
      <c r="AK55" s="2"/>
      <c r="AL55" s="2"/>
      <c r="AM55" s="2"/>
      <c r="AN55" s="2"/>
      <c r="AO55" s="78"/>
      <c r="AP55" s="79"/>
      <c r="AQ55" s="80"/>
      <c r="AR55" s="81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3"/>
      <c r="BR55" s="83"/>
      <c r="BS55" s="83"/>
    </row>
    <row r="56" spans="1:71" ht="39.75" customHeight="1">
      <c r="A56" s="43" t="s">
        <v>64</v>
      </c>
      <c r="B56" s="86" t="s">
        <v>38</v>
      </c>
      <c r="C56" s="15" t="s">
        <v>240</v>
      </c>
      <c r="D56" s="15" t="s">
        <v>27</v>
      </c>
      <c r="E56" s="10">
        <v>2</v>
      </c>
      <c r="F56" s="16">
        <v>22.5</v>
      </c>
      <c r="G56" s="16">
        <v>27.5</v>
      </c>
      <c r="H56" s="17"/>
      <c r="I56" s="16"/>
      <c r="J56" s="16"/>
      <c r="K56" s="17"/>
      <c r="L56" s="16"/>
      <c r="M56" s="16"/>
      <c r="N56" s="17"/>
      <c r="O56" s="16"/>
      <c r="P56" s="16"/>
      <c r="Q56" s="17"/>
      <c r="R56" s="11"/>
      <c r="S56" s="11"/>
      <c r="T56" s="17"/>
      <c r="U56" s="11"/>
      <c r="V56" s="11"/>
      <c r="W56" s="17"/>
      <c r="X56" s="11"/>
      <c r="Y56" s="11"/>
      <c r="Z56" s="17"/>
      <c r="AA56" s="11"/>
      <c r="AB56" s="11"/>
      <c r="AC56" s="223">
        <f>SUM( F56,I57)</f>
        <v>45</v>
      </c>
      <c r="AD56" s="223">
        <f>SUM(G56,J57)</f>
        <v>55</v>
      </c>
      <c r="AE56" s="226">
        <f>SUM(E56,H57)</f>
        <v>4</v>
      </c>
      <c r="AF56" s="2"/>
      <c r="AG56" s="2"/>
      <c r="AH56" s="2"/>
      <c r="AI56" s="2"/>
      <c r="AJ56" s="2"/>
      <c r="AK56" s="2"/>
      <c r="AL56" s="2"/>
      <c r="AM56" s="2"/>
      <c r="AN56" s="2"/>
      <c r="AO56" s="78"/>
      <c r="AP56" s="79"/>
      <c r="AQ56" s="80"/>
      <c r="AR56" s="81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3"/>
      <c r="BR56" s="83"/>
      <c r="BS56" s="83"/>
    </row>
    <row r="57" spans="1:71" ht="39.75" customHeight="1">
      <c r="A57" s="43" t="s">
        <v>66</v>
      </c>
      <c r="B57" s="86" t="s">
        <v>38</v>
      </c>
      <c r="C57" s="15" t="s">
        <v>240</v>
      </c>
      <c r="D57" s="15" t="s">
        <v>64</v>
      </c>
      <c r="E57" s="17"/>
      <c r="F57" s="16"/>
      <c r="G57" s="16"/>
      <c r="H57" s="10">
        <v>2</v>
      </c>
      <c r="I57" s="16">
        <v>22.5</v>
      </c>
      <c r="J57" s="16">
        <v>27.5</v>
      </c>
      <c r="K57" s="17"/>
      <c r="L57" s="16"/>
      <c r="M57" s="16"/>
      <c r="N57" s="17"/>
      <c r="O57" s="16"/>
      <c r="P57" s="16"/>
      <c r="Q57" s="17"/>
      <c r="R57" s="11"/>
      <c r="S57" s="11"/>
      <c r="T57" s="17"/>
      <c r="U57" s="11"/>
      <c r="V57" s="11"/>
      <c r="W57" s="17"/>
      <c r="X57" s="11"/>
      <c r="Y57" s="11"/>
      <c r="Z57" s="17"/>
      <c r="AA57" s="11"/>
      <c r="AB57" s="11"/>
      <c r="AC57" s="225"/>
      <c r="AD57" s="225"/>
      <c r="AE57" s="225"/>
      <c r="AF57" s="2"/>
      <c r="AG57" s="2"/>
      <c r="AH57" s="2"/>
      <c r="AI57" s="2"/>
      <c r="AJ57" s="2"/>
      <c r="AK57" s="2"/>
      <c r="AL57" s="2"/>
      <c r="AM57" s="2"/>
      <c r="AN57" s="2"/>
      <c r="AO57" s="78"/>
      <c r="AP57" s="79"/>
      <c r="AQ57" s="80"/>
      <c r="AR57" s="81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3"/>
      <c r="BR57" s="83"/>
      <c r="BS57" s="83"/>
    </row>
    <row r="58" spans="1:71" ht="39.75" customHeight="1">
      <c r="A58" s="43" t="s">
        <v>67</v>
      </c>
      <c r="B58" s="86" t="s">
        <v>38</v>
      </c>
      <c r="C58" s="15" t="s">
        <v>241</v>
      </c>
      <c r="D58" s="15" t="s">
        <v>27</v>
      </c>
      <c r="E58" s="10">
        <v>3</v>
      </c>
      <c r="F58" s="16">
        <v>30</v>
      </c>
      <c r="G58" s="16">
        <v>45</v>
      </c>
      <c r="H58" s="17"/>
      <c r="I58" s="16"/>
      <c r="J58" s="16"/>
      <c r="K58" s="17"/>
      <c r="L58" s="16"/>
      <c r="M58" s="16"/>
      <c r="N58" s="17"/>
      <c r="O58" s="16"/>
      <c r="P58" s="16"/>
      <c r="Q58" s="17"/>
      <c r="R58" s="11"/>
      <c r="S58" s="11"/>
      <c r="T58" s="17"/>
      <c r="U58" s="11"/>
      <c r="V58" s="11"/>
      <c r="W58" s="17"/>
      <c r="X58" s="11"/>
      <c r="Y58" s="11"/>
      <c r="Z58" s="17"/>
      <c r="AA58" s="11"/>
      <c r="AB58" s="11"/>
      <c r="AC58" s="223">
        <f>SUM( F58,I59,L60,O61)</f>
        <v>120</v>
      </c>
      <c r="AD58" s="223">
        <f>SUM(G58,J59,M60,P61)</f>
        <v>180</v>
      </c>
      <c r="AE58" s="226">
        <f>SUM(E58,H59,K60,N61)</f>
        <v>12</v>
      </c>
      <c r="AF58" s="2"/>
      <c r="AG58" s="2"/>
      <c r="AH58" s="2"/>
      <c r="AI58" s="2"/>
      <c r="AJ58" s="2"/>
      <c r="AK58" s="2"/>
      <c r="AL58" s="2"/>
      <c r="AM58" s="2"/>
      <c r="AN58" s="2"/>
      <c r="AO58" s="78"/>
      <c r="AP58" s="79"/>
      <c r="AQ58" s="80"/>
      <c r="AR58" s="81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3"/>
      <c r="BR58" s="83"/>
      <c r="BS58" s="83"/>
    </row>
    <row r="59" spans="1:71" ht="39.75" customHeight="1">
      <c r="A59" s="43" t="s">
        <v>69</v>
      </c>
      <c r="B59" s="86" t="s">
        <v>38</v>
      </c>
      <c r="C59" s="15" t="s">
        <v>242</v>
      </c>
      <c r="D59" s="15" t="s">
        <v>67</v>
      </c>
      <c r="E59" s="17"/>
      <c r="F59" s="16"/>
      <c r="G59" s="16"/>
      <c r="H59" s="10">
        <v>3</v>
      </c>
      <c r="I59" s="16">
        <v>30</v>
      </c>
      <c r="J59" s="16">
        <v>45</v>
      </c>
      <c r="K59" s="17"/>
      <c r="L59" s="16"/>
      <c r="M59" s="16"/>
      <c r="N59" s="17"/>
      <c r="O59" s="16"/>
      <c r="P59" s="16"/>
      <c r="Q59" s="17"/>
      <c r="R59" s="11"/>
      <c r="S59" s="11"/>
      <c r="T59" s="17"/>
      <c r="U59" s="11"/>
      <c r="V59" s="11"/>
      <c r="W59" s="17"/>
      <c r="X59" s="11"/>
      <c r="Y59" s="11"/>
      <c r="Z59" s="17"/>
      <c r="AA59" s="11"/>
      <c r="AB59" s="11"/>
      <c r="AC59" s="224"/>
      <c r="AD59" s="224"/>
      <c r="AE59" s="224"/>
      <c r="AF59" s="2"/>
      <c r="AG59" s="2"/>
      <c r="AH59" s="2"/>
      <c r="AI59" s="2"/>
      <c r="AJ59" s="2"/>
      <c r="AK59" s="2"/>
      <c r="AL59" s="2"/>
      <c r="AM59" s="2"/>
      <c r="AN59" s="2"/>
      <c r="AO59" s="78"/>
      <c r="AP59" s="79"/>
      <c r="AQ59" s="80"/>
      <c r="AR59" s="81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3"/>
      <c r="BR59" s="83"/>
      <c r="BS59" s="83"/>
    </row>
    <row r="60" spans="1:71" ht="39.75" customHeight="1">
      <c r="A60" s="43" t="s">
        <v>70</v>
      </c>
      <c r="B60" s="86" t="s">
        <v>38</v>
      </c>
      <c r="C60" s="15" t="s">
        <v>240</v>
      </c>
      <c r="D60" s="15" t="s">
        <v>69</v>
      </c>
      <c r="E60" s="17"/>
      <c r="F60" s="16"/>
      <c r="G60" s="16"/>
      <c r="H60" s="17"/>
      <c r="I60" s="16"/>
      <c r="J60" s="16"/>
      <c r="K60" s="10">
        <v>3</v>
      </c>
      <c r="L60" s="16">
        <v>30</v>
      </c>
      <c r="M60" s="16">
        <v>45</v>
      </c>
      <c r="N60" s="17"/>
      <c r="O60" s="16"/>
      <c r="P60" s="16"/>
      <c r="Q60" s="17"/>
      <c r="R60" s="11"/>
      <c r="S60" s="11"/>
      <c r="T60" s="17"/>
      <c r="U60" s="11"/>
      <c r="V60" s="11"/>
      <c r="W60" s="17"/>
      <c r="X60" s="11"/>
      <c r="Y60" s="11"/>
      <c r="Z60" s="17"/>
      <c r="AA60" s="11"/>
      <c r="AB60" s="11"/>
      <c r="AC60" s="224"/>
      <c r="AD60" s="224"/>
      <c r="AE60" s="224"/>
      <c r="AF60" s="2"/>
      <c r="AG60" s="2"/>
      <c r="AH60" s="2"/>
      <c r="AI60" s="2"/>
      <c r="AJ60" s="2"/>
      <c r="AK60" s="2"/>
      <c r="AL60" s="2"/>
      <c r="AM60" s="2"/>
      <c r="AN60" s="2"/>
      <c r="AO60" s="78"/>
      <c r="AP60" s="79"/>
      <c r="AQ60" s="80"/>
      <c r="AR60" s="81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3"/>
      <c r="BR60" s="83"/>
      <c r="BS60" s="83"/>
    </row>
    <row r="61" spans="1:71" ht="39.75" customHeight="1">
      <c r="A61" s="43" t="s">
        <v>71</v>
      </c>
      <c r="B61" s="86" t="s">
        <v>38</v>
      </c>
      <c r="C61" s="15" t="s">
        <v>242</v>
      </c>
      <c r="D61" s="15" t="s">
        <v>70</v>
      </c>
      <c r="E61" s="17"/>
      <c r="F61" s="16"/>
      <c r="G61" s="16"/>
      <c r="H61" s="17"/>
      <c r="I61" s="16"/>
      <c r="J61" s="16"/>
      <c r="K61" s="17"/>
      <c r="L61" s="16"/>
      <c r="M61" s="16"/>
      <c r="N61" s="10">
        <v>3</v>
      </c>
      <c r="O61" s="16">
        <v>30</v>
      </c>
      <c r="P61" s="16">
        <v>45</v>
      </c>
      <c r="Q61" s="17"/>
      <c r="R61" s="11"/>
      <c r="S61" s="11"/>
      <c r="T61" s="17"/>
      <c r="U61" s="11"/>
      <c r="V61" s="11"/>
      <c r="W61" s="17"/>
      <c r="X61" s="11"/>
      <c r="Y61" s="11"/>
      <c r="Z61" s="17"/>
      <c r="AA61" s="11"/>
      <c r="AB61" s="11"/>
      <c r="AC61" s="225"/>
      <c r="AD61" s="225"/>
      <c r="AE61" s="225"/>
      <c r="AF61" s="2"/>
      <c r="AG61" s="2"/>
      <c r="AH61" s="2"/>
      <c r="AI61" s="2"/>
      <c r="AJ61" s="2"/>
      <c r="AK61" s="2"/>
      <c r="AL61" s="2"/>
      <c r="AM61" s="2"/>
      <c r="AN61" s="2"/>
      <c r="AO61" s="78"/>
      <c r="AP61" s="79"/>
      <c r="AQ61" s="80"/>
      <c r="AR61" s="81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3"/>
      <c r="BR61" s="83"/>
      <c r="BS61" s="83"/>
    </row>
    <row r="62" spans="1:71" ht="39.75" customHeight="1">
      <c r="A62" s="47" t="s">
        <v>243</v>
      </c>
      <c r="B62" s="87" t="s">
        <v>38</v>
      </c>
      <c r="C62" s="15" t="s">
        <v>244</v>
      </c>
      <c r="D62" s="15" t="s">
        <v>27</v>
      </c>
      <c r="E62" s="10">
        <v>2</v>
      </c>
      <c r="F62" s="16">
        <v>30</v>
      </c>
      <c r="G62" s="16">
        <v>20</v>
      </c>
      <c r="H62" s="17"/>
      <c r="I62" s="16"/>
      <c r="J62" s="16"/>
      <c r="K62" s="17"/>
      <c r="L62" s="16"/>
      <c r="M62" s="16"/>
      <c r="N62" s="17"/>
      <c r="O62" s="16"/>
      <c r="P62" s="16"/>
      <c r="Q62" s="17"/>
      <c r="R62" s="11"/>
      <c r="S62" s="11"/>
      <c r="T62" s="17"/>
      <c r="U62" s="11"/>
      <c r="V62" s="11"/>
      <c r="W62" s="17"/>
      <c r="X62" s="11"/>
      <c r="Y62" s="11"/>
      <c r="Z62" s="17"/>
      <c r="AA62" s="11"/>
      <c r="AB62" s="11"/>
      <c r="AC62" s="223">
        <f>SUM( F62,I63,L64,O65)</f>
        <v>120</v>
      </c>
      <c r="AD62" s="223">
        <f>SUM(G62,J63,M64,P65)</f>
        <v>80</v>
      </c>
      <c r="AE62" s="226">
        <f>SUM(E62,H63,K64,N65)</f>
        <v>8</v>
      </c>
      <c r="AF62" s="2"/>
      <c r="AG62" s="2"/>
      <c r="AH62" s="2"/>
      <c r="AI62" s="2"/>
      <c r="AJ62" s="2"/>
      <c r="AK62" s="2"/>
      <c r="AL62" s="2"/>
      <c r="AM62" s="2"/>
      <c r="AN62" s="2"/>
      <c r="AO62" s="78"/>
      <c r="AP62" s="79"/>
      <c r="AQ62" s="80"/>
      <c r="AR62" s="81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3"/>
      <c r="BR62" s="83"/>
      <c r="BS62" s="83"/>
    </row>
    <row r="63" spans="1:71" ht="39.75" customHeight="1">
      <c r="A63" s="47" t="s">
        <v>245</v>
      </c>
      <c r="B63" s="87" t="s">
        <v>38</v>
      </c>
      <c r="C63" s="15" t="s">
        <v>244</v>
      </c>
      <c r="D63" s="15" t="s">
        <v>243</v>
      </c>
      <c r="E63" s="17"/>
      <c r="F63" s="16"/>
      <c r="G63" s="16"/>
      <c r="H63" s="10">
        <v>2</v>
      </c>
      <c r="I63" s="16">
        <v>30</v>
      </c>
      <c r="J63" s="16">
        <v>20</v>
      </c>
      <c r="K63" s="17"/>
      <c r="L63" s="16"/>
      <c r="M63" s="16"/>
      <c r="N63" s="17"/>
      <c r="O63" s="16"/>
      <c r="P63" s="16"/>
      <c r="Q63" s="17"/>
      <c r="R63" s="11"/>
      <c r="S63" s="11"/>
      <c r="T63" s="17"/>
      <c r="U63" s="11"/>
      <c r="V63" s="11"/>
      <c r="W63" s="17"/>
      <c r="X63" s="11"/>
      <c r="Y63" s="11"/>
      <c r="Z63" s="17"/>
      <c r="AA63" s="11"/>
      <c r="AB63" s="11"/>
      <c r="AC63" s="224"/>
      <c r="AD63" s="224"/>
      <c r="AE63" s="224"/>
      <c r="AF63" s="2"/>
      <c r="AG63" s="2"/>
      <c r="AH63" s="2"/>
      <c r="AI63" s="2"/>
      <c r="AJ63" s="2"/>
      <c r="AK63" s="2"/>
      <c r="AL63" s="2"/>
      <c r="AM63" s="2"/>
      <c r="AN63" s="2"/>
      <c r="AO63" s="78"/>
      <c r="AP63" s="79"/>
      <c r="AQ63" s="80"/>
      <c r="AR63" s="81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3"/>
      <c r="BR63" s="83"/>
      <c r="BS63" s="83"/>
    </row>
    <row r="64" spans="1:71" ht="39.75" customHeight="1">
      <c r="A64" s="47" t="s">
        <v>75</v>
      </c>
      <c r="B64" s="87" t="s">
        <v>38</v>
      </c>
      <c r="C64" s="15" t="s">
        <v>73</v>
      </c>
      <c r="D64" s="15" t="s">
        <v>245</v>
      </c>
      <c r="E64" s="17"/>
      <c r="F64" s="16"/>
      <c r="G64" s="16"/>
      <c r="H64" s="17"/>
      <c r="I64" s="16"/>
      <c r="J64" s="16"/>
      <c r="K64" s="10">
        <v>2</v>
      </c>
      <c r="L64" s="16">
        <v>30</v>
      </c>
      <c r="M64" s="16">
        <v>20</v>
      </c>
      <c r="N64" s="17"/>
      <c r="O64" s="16"/>
      <c r="P64" s="16"/>
      <c r="Q64" s="17"/>
      <c r="R64" s="11"/>
      <c r="S64" s="11"/>
      <c r="T64" s="17"/>
      <c r="U64" s="11"/>
      <c r="V64" s="11"/>
      <c r="W64" s="17"/>
      <c r="X64" s="11"/>
      <c r="Y64" s="11"/>
      <c r="Z64" s="17"/>
      <c r="AA64" s="11"/>
      <c r="AB64" s="11"/>
      <c r="AC64" s="224"/>
      <c r="AD64" s="224"/>
      <c r="AE64" s="224"/>
      <c r="AF64" s="2"/>
      <c r="AG64" s="2"/>
      <c r="AH64" s="2"/>
      <c r="AI64" s="2"/>
      <c r="AJ64" s="2"/>
      <c r="AK64" s="2"/>
      <c r="AL64" s="2"/>
      <c r="AM64" s="2"/>
      <c r="AN64" s="2"/>
      <c r="AO64" s="78"/>
      <c r="AP64" s="79"/>
      <c r="AQ64" s="80"/>
      <c r="AR64" s="81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3"/>
      <c r="BR64" s="83"/>
      <c r="BS64" s="83"/>
    </row>
    <row r="65" spans="1:71" ht="39.75" customHeight="1">
      <c r="A65" s="47" t="s">
        <v>246</v>
      </c>
      <c r="B65" s="87" t="s">
        <v>38</v>
      </c>
      <c r="C65" s="15" t="s">
        <v>247</v>
      </c>
      <c r="D65" s="15" t="s">
        <v>75</v>
      </c>
      <c r="E65" s="17"/>
      <c r="F65" s="16"/>
      <c r="G65" s="16"/>
      <c r="H65" s="17"/>
      <c r="I65" s="16"/>
      <c r="J65" s="16"/>
      <c r="K65" s="17"/>
      <c r="L65" s="16"/>
      <c r="M65" s="16"/>
      <c r="N65" s="10">
        <v>2</v>
      </c>
      <c r="O65" s="16">
        <v>30</v>
      </c>
      <c r="P65" s="16">
        <v>20</v>
      </c>
      <c r="Q65" s="17"/>
      <c r="R65" s="11"/>
      <c r="S65" s="11"/>
      <c r="T65" s="17"/>
      <c r="U65" s="11"/>
      <c r="V65" s="11"/>
      <c r="W65" s="17"/>
      <c r="X65" s="11"/>
      <c r="Y65" s="11"/>
      <c r="Z65" s="17"/>
      <c r="AA65" s="11"/>
      <c r="AB65" s="11"/>
      <c r="AC65" s="225"/>
      <c r="AD65" s="225"/>
      <c r="AE65" s="225"/>
      <c r="AF65" s="2"/>
      <c r="AG65" s="2"/>
      <c r="AH65" s="2"/>
      <c r="AI65" s="2"/>
      <c r="AJ65" s="2"/>
      <c r="AK65" s="2"/>
      <c r="AL65" s="2"/>
      <c r="AM65" s="2"/>
      <c r="AN65" s="2"/>
      <c r="AO65" s="78"/>
      <c r="AP65" s="79"/>
      <c r="AQ65" s="80"/>
      <c r="AR65" s="81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3"/>
      <c r="BR65" s="83"/>
      <c r="BS65" s="83"/>
    </row>
    <row r="66" spans="1:71" ht="39.75" customHeight="1">
      <c r="A66" s="43" t="s">
        <v>78</v>
      </c>
      <c r="B66" s="86" t="s">
        <v>38</v>
      </c>
      <c r="C66" s="15" t="s">
        <v>73</v>
      </c>
      <c r="D66" s="15" t="s">
        <v>27</v>
      </c>
      <c r="E66" s="17"/>
      <c r="F66" s="16"/>
      <c r="G66" s="16"/>
      <c r="H66" s="17"/>
      <c r="I66" s="16"/>
      <c r="J66" s="16"/>
      <c r="K66" s="10">
        <v>2</v>
      </c>
      <c r="L66" s="16">
        <v>30</v>
      </c>
      <c r="M66" s="16">
        <v>20</v>
      </c>
      <c r="N66" s="17"/>
      <c r="O66" s="16"/>
      <c r="P66" s="16"/>
      <c r="Q66" s="17"/>
      <c r="R66" s="11"/>
      <c r="S66" s="11"/>
      <c r="T66" s="17"/>
      <c r="U66" s="11"/>
      <c r="V66" s="11"/>
      <c r="W66" s="17"/>
      <c r="X66" s="11"/>
      <c r="Y66" s="11"/>
      <c r="Z66" s="17"/>
      <c r="AA66" s="11"/>
      <c r="AB66" s="11"/>
      <c r="AC66" s="223">
        <f t="shared" ref="AC66:AD66" si="10">SUM(L66,O67)</f>
        <v>60</v>
      </c>
      <c r="AD66" s="223">
        <f t="shared" si="10"/>
        <v>40</v>
      </c>
      <c r="AE66" s="226">
        <f>SUM(K66,N67)</f>
        <v>4</v>
      </c>
      <c r="AF66" s="2"/>
      <c r="AG66" s="2"/>
      <c r="AH66" s="2"/>
      <c r="AI66" s="2"/>
      <c r="AJ66" s="2"/>
      <c r="AK66" s="2"/>
      <c r="AL66" s="2"/>
      <c r="AM66" s="2"/>
      <c r="AN66" s="2"/>
      <c r="AO66" s="78"/>
      <c r="AP66" s="79"/>
      <c r="AQ66" s="80"/>
      <c r="AR66" s="81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3"/>
      <c r="BR66" s="83"/>
      <c r="BS66" s="83"/>
    </row>
    <row r="67" spans="1:71" ht="39.75" customHeight="1">
      <c r="A67" s="43" t="s">
        <v>79</v>
      </c>
      <c r="B67" s="86" t="s">
        <v>38</v>
      </c>
      <c r="C67" s="15" t="s">
        <v>73</v>
      </c>
      <c r="D67" s="15" t="s">
        <v>78</v>
      </c>
      <c r="E67" s="17"/>
      <c r="F67" s="16"/>
      <c r="G67" s="16"/>
      <c r="H67" s="17"/>
      <c r="I67" s="16"/>
      <c r="J67" s="16"/>
      <c r="K67" s="17"/>
      <c r="L67" s="16"/>
      <c r="M67" s="16"/>
      <c r="N67" s="10">
        <v>2</v>
      </c>
      <c r="O67" s="16">
        <v>30</v>
      </c>
      <c r="P67" s="16">
        <v>20</v>
      </c>
      <c r="Q67" s="17"/>
      <c r="R67" s="11"/>
      <c r="S67" s="11"/>
      <c r="T67" s="17"/>
      <c r="U67" s="11"/>
      <c r="V67" s="11"/>
      <c r="W67" s="17"/>
      <c r="X67" s="11"/>
      <c r="Y67" s="11"/>
      <c r="Z67" s="17"/>
      <c r="AA67" s="11"/>
      <c r="AB67" s="11"/>
      <c r="AC67" s="225"/>
      <c r="AD67" s="225"/>
      <c r="AE67" s="225"/>
      <c r="AF67" s="2"/>
      <c r="AG67" s="2"/>
      <c r="AH67" s="2"/>
      <c r="AI67" s="2"/>
      <c r="AJ67" s="2"/>
      <c r="AK67" s="2"/>
      <c r="AL67" s="2"/>
      <c r="AM67" s="2"/>
      <c r="AN67" s="2"/>
      <c r="AO67" s="78"/>
      <c r="AP67" s="79"/>
      <c r="AQ67" s="80"/>
      <c r="AR67" s="81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3"/>
      <c r="BR67" s="83"/>
      <c r="BS67" s="83"/>
    </row>
    <row r="68" spans="1:71" ht="39.75" customHeight="1">
      <c r="A68" s="47" t="s">
        <v>248</v>
      </c>
      <c r="B68" s="86" t="s">
        <v>38</v>
      </c>
      <c r="C68" s="15" t="s">
        <v>249</v>
      </c>
      <c r="D68" s="15" t="s">
        <v>27</v>
      </c>
      <c r="E68" s="17"/>
      <c r="F68" s="11"/>
      <c r="G68" s="11"/>
      <c r="H68" s="17"/>
      <c r="I68" s="11"/>
      <c r="J68" s="11"/>
      <c r="K68" s="17"/>
      <c r="L68" s="11"/>
      <c r="M68" s="11"/>
      <c r="N68" s="17"/>
      <c r="O68" s="11"/>
      <c r="P68" s="11"/>
      <c r="Q68" s="17"/>
      <c r="R68" s="11"/>
      <c r="S68" s="11"/>
      <c r="T68" s="10">
        <v>6</v>
      </c>
      <c r="U68" s="11">
        <v>30</v>
      </c>
      <c r="V68" s="11">
        <v>120</v>
      </c>
      <c r="W68" s="17"/>
      <c r="X68" s="11"/>
      <c r="Y68" s="11"/>
      <c r="Z68" s="17"/>
      <c r="AA68" s="11"/>
      <c r="AB68" s="11"/>
      <c r="AC68" s="31">
        <f t="shared" ref="AC68:AD68" si="11">SUM(U68)</f>
        <v>30</v>
      </c>
      <c r="AD68" s="31">
        <f t="shared" si="11"/>
        <v>120</v>
      </c>
      <c r="AE68" s="10">
        <f>SUM(T68)</f>
        <v>6</v>
      </c>
      <c r="AF68" s="2"/>
      <c r="AG68" s="2"/>
      <c r="AH68" s="2"/>
      <c r="AI68" s="2"/>
      <c r="AJ68" s="2"/>
      <c r="AK68" s="2"/>
      <c r="AL68" s="2"/>
      <c r="AM68" s="2"/>
      <c r="AN68" s="2"/>
      <c r="AO68" s="78"/>
      <c r="AP68" s="79"/>
      <c r="AQ68" s="80"/>
      <c r="AR68" s="81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3"/>
      <c r="BR68" s="83"/>
      <c r="BS68" s="83"/>
    </row>
    <row r="69" spans="1:71" ht="39.75" customHeight="1">
      <c r="A69" s="43" t="s">
        <v>86</v>
      </c>
      <c r="B69" s="86" t="s">
        <v>25</v>
      </c>
      <c r="C69" s="88" t="s">
        <v>250</v>
      </c>
      <c r="D69" s="15" t="s">
        <v>27</v>
      </c>
      <c r="E69" s="17"/>
      <c r="F69" s="11"/>
      <c r="G69" s="11"/>
      <c r="H69" s="17"/>
      <c r="I69" s="11"/>
      <c r="J69" s="11"/>
      <c r="K69" s="17"/>
      <c r="L69" s="11"/>
      <c r="M69" s="11"/>
      <c r="N69" s="17"/>
      <c r="O69" s="11"/>
      <c r="P69" s="11"/>
      <c r="Q69" s="17"/>
      <c r="R69" s="11"/>
      <c r="S69" s="11"/>
      <c r="T69" s="17"/>
      <c r="U69" s="11"/>
      <c r="V69" s="11"/>
      <c r="W69" s="10">
        <v>6</v>
      </c>
      <c r="X69" s="16">
        <v>15</v>
      </c>
      <c r="Y69" s="11">
        <v>135</v>
      </c>
      <c r="Z69" s="17"/>
      <c r="AA69" s="11"/>
      <c r="AB69" s="11"/>
      <c r="AC69" s="31">
        <f t="shared" ref="AC69:AD69" si="12">SUM(X69)</f>
        <v>15</v>
      </c>
      <c r="AD69" s="31">
        <f t="shared" si="12"/>
        <v>135</v>
      </c>
      <c r="AE69" s="10">
        <f>SUM(W69)</f>
        <v>6</v>
      </c>
      <c r="AF69" s="2"/>
      <c r="AG69" s="2"/>
      <c r="AH69" s="2"/>
      <c r="AI69" s="2"/>
      <c r="AJ69" s="2"/>
      <c r="AK69" s="2"/>
      <c r="AL69" s="2"/>
      <c r="AM69" s="2"/>
      <c r="AN69" s="2"/>
      <c r="AO69" s="78"/>
      <c r="AP69" s="79"/>
      <c r="AQ69" s="80"/>
      <c r="AR69" s="81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3"/>
      <c r="BR69" s="83"/>
      <c r="BS69" s="83"/>
    </row>
    <row r="70" spans="1:71" ht="39.75" customHeight="1">
      <c r="A70" s="47" t="s">
        <v>80</v>
      </c>
      <c r="B70" s="87" t="s">
        <v>38</v>
      </c>
      <c r="C70" s="15" t="s">
        <v>81</v>
      </c>
      <c r="D70" s="15" t="s">
        <v>27</v>
      </c>
      <c r="E70" s="17"/>
      <c r="F70" s="11"/>
      <c r="G70" s="11"/>
      <c r="H70" s="17"/>
      <c r="I70" s="11"/>
      <c r="J70" s="11"/>
      <c r="K70" s="17"/>
      <c r="L70" s="11"/>
      <c r="M70" s="11"/>
      <c r="N70" s="17"/>
      <c r="O70" s="11"/>
      <c r="P70" s="11"/>
      <c r="Q70" s="10">
        <v>2</v>
      </c>
      <c r="R70" s="11">
        <v>15</v>
      </c>
      <c r="S70" s="11">
        <v>35</v>
      </c>
      <c r="T70" s="17"/>
      <c r="U70" s="16"/>
      <c r="V70" s="16"/>
      <c r="W70" s="17"/>
      <c r="X70" s="11"/>
      <c r="Y70" s="11"/>
      <c r="Z70" s="17"/>
      <c r="AA70" s="11"/>
      <c r="AB70" s="11"/>
      <c r="AC70" s="31">
        <f t="shared" ref="AC70:AD70" si="13">SUM(R70)</f>
        <v>15</v>
      </c>
      <c r="AD70" s="31">
        <f t="shared" si="13"/>
        <v>35</v>
      </c>
      <c r="AE70" s="10">
        <f>SUM(Q70)</f>
        <v>2</v>
      </c>
      <c r="AF70" s="35"/>
      <c r="AG70" s="35"/>
      <c r="AH70" s="35"/>
      <c r="AI70" s="35"/>
      <c r="AJ70" s="35"/>
      <c r="AK70" s="35"/>
      <c r="AL70" s="2"/>
      <c r="AM70" s="35"/>
      <c r="AN70" s="35"/>
      <c r="AO70" s="78"/>
      <c r="AP70" s="79"/>
      <c r="AQ70" s="80"/>
      <c r="AR70" s="81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3"/>
      <c r="BR70" s="83"/>
      <c r="BS70" s="83"/>
    </row>
    <row r="71" spans="1:71" ht="39.75" customHeight="1">
      <c r="A71" s="237" t="s">
        <v>88</v>
      </c>
      <c r="B71" s="228"/>
      <c r="C71" s="228"/>
      <c r="D71" s="229"/>
      <c r="E71" s="264">
        <f>SUM(AE72:AE77)</f>
        <v>10</v>
      </c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39"/>
      <c r="AC71" s="84"/>
      <c r="AD71" s="84"/>
      <c r="AE71" s="85"/>
      <c r="AF71" s="89"/>
      <c r="AG71" s="89"/>
      <c r="AH71" s="89"/>
      <c r="AI71" s="89"/>
      <c r="AJ71" s="89"/>
      <c r="AK71" s="89"/>
      <c r="AL71" s="2"/>
      <c r="AM71" s="89"/>
      <c r="AN71" s="89"/>
      <c r="AO71" s="78"/>
      <c r="AP71" s="79"/>
      <c r="AQ71" s="80"/>
      <c r="AR71" s="81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3"/>
      <c r="BR71" s="83"/>
      <c r="BS71" s="83"/>
    </row>
    <row r="72" spans="1:71" ht="39.75" customHeight="1">
      <c r="A72" s="38" t="s">
        <v>89</v>
      </c>
      <c r="B72" s="14" t="s">
        <v>38</v>
      </c>
      <c r="C72" s="15" t="s">
        <v>90</v>
      </c>
      <c r="D72" s="15" t="s">
        <v>27</v>
      </c>
      <c r="E72" s="17"/>
      <c r="F72" s="11"/>
      <c r="G72" s="11"/>
      <c r="H72" s="17"/>
      <c r="I72" s="11"/>
      <c r="J72" s="11"/>
      <c r="K72" s="10">
        <v>2</v>
      </c>
      <c r="L72" s="11">
        <v>15</v>
      </c>
      <c r="M72" s="11">
        <v>35</v>
      </c>
      <c r="N72" s="17"/>
      <c r="O72" s="11"/>
      <c r="P72" s="11"/>
      <c r="Q72" s="17"/>
      <c r="R72" s="11"/>
      <c r="S72" s="11"/>
      <c r="T72" s="17"/>
      <c r="U72" s="11"/>
      <c r="V72" s="11"/>
      <c r="W72" s="17"/>
      <c r="X72" s="11"/>
      <c r="Y72" s="11"/>
      <c r="Z72" s="17"/>
      <c r="AA72" s="11"/>
      <c r="AB72" s="11"/>
      <c r="AC72" s="31">
        <f t="shared" ref="AC72:AD72" si="14">SUM(L72)</f>
        <v>15</v>
      </c>
      <c r="AD72" s="31">
        <f t="shared" si="14"/>
        <v>35</v>
      </c>
      <c r="AE72" s="10">
        <f>SUM(K72)</f>
        <v>2</v>
      </c>
      <c r="AF72" s="35"/>
      <c r="AG72" s="35"/>
      <c r="AH72" s="35"/>
      <c r="AI72" s="35"/>
      <c r="AJ72" s="35"/>
      <c r="AK72" s="35"/>
      <c r="AL72" s="2"/>
      <c r="AM72" s="35"/>
      <c r="AN72" s="35"/>
      <c r="AO72" s="78"/>
      <c r="AP72" s="79"/>
      <c r="AQ72" s="80"/>
      <c r="AR72" s="81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3"/>
      <c r="BR72" s="83"/>
      <c r="BS72" s="83"/>
    </row>
    <row r="73" spans="1:71" ht="39.75" customHeight="1">
      <c r="A73" s="38" t="s">
        <v>91</v>
      </c>
      <c r="B73" s="14" t="s">
        <v>38</v>
      </c>
      <c r="C73" s="15" t="s">
        <v>92</v>
      </c>
      <c r="D73" s="15" t="s">
        <v>27</v>
      </c>
      <c r="E73" s="17"/>
      <c r="F73" s="11"/>
      <c r="G73" s="11"/>
      <c r="H73" s="10">
        <v>2</v>
      </c>
      <c r="I73" s="11">
        <v>20</v>
      </c>
      <c r="J73" s="11">
        <v>30</v>
      </c>
      <c r="K73" s="17"/>
      <c r="L73" s="90"/>
      <c r="M73" s="11"/>
      <c r="N73" s="17"/>
      <c r="O73" s="11"/>
      <c r="P73" s="11"/>
      <c r="Q73" s="17"/>
      <c r="R73" s="11"/>
      <c r="S73" s="11"/>
      <c r="T73" s="17"/>
      <c r="U73" s="11"/>
      <c r="V73" s="11"/>
      <c r="W73" s="17"/>
      <c r="X73" s="11"/>
      <c r="Y73" s="11"/>
      <c r="Z73" s="17"/>
      <c r="AA73" s="11"/>
      <c r="AB73" s="11"/>
      <c r="AC73" s="31">
        <f t="shared" ref="AC73:AD73" si="15">SUM(I73)</f>
        <v>20</v>
      </c>
      <c r="AD73" s="31">
        <f t="shared" si="15"/>
        <v>30</v>
      </c>
      <c r="AE73" s="39">
        <f>SUM(H73)</f>
        <v>2</v>
      </c>
      <c r="AF73" s="2"/>
      <c r="AG73" s="2"/>
      <c r="AH73" s="2"/>
      <c r="AI73" s="2"/>
      <c r="AJ73" s="2"/>
      <c r="AK73" s="2"/>
      <c r="AL73" s="2"/>
      <c r="AM73" s="2"/>
      <c r="AN73" s="2"/>
      <c r="AO73" s="78"/>
      <c r="AP73" s="79"/>
      <c r="AQ73" s="80"/>
      <c r="AR73" s="81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3"/>
      <c r="BR73" s="83"/>
      <c r="BS73" s="83"/>
    </row>
    <row r="74" spans="1:71" ht="39.75" customHeight="1">
      <c r="A74" s="38" t="s">
        <v>93</v>
      </c>
      <c r="B74" s="14" t="s">
        <v>38</v>
      </c>
      <c r="C74" s="15" t="s">
        <v>94</v>
      </c>
      <c r="D74" s="15" t="s">
        <v>27</v>
      </c>
      <c r="E74" s="10">
        <v>2</v>
      </c>
      <c r="F74" s="16">
        <v>20</v>
      </c>
      <c r="G74" s="16">
        <v>30</v>
      </c>
      <c r="H74" s="17"/>
      <c r="I74" s="16"/>
      <c r="J74" s="16"/>
      <c r="K74" s="17"/>
      <c r="L74" s="11"/>
      <c r="M74" s="11"/>
      <c r="N74" s="17"/>
      <c r="O74" s="11"/>
      <c r="P74" s="11"/>
      <c r="Q74" s="17"/>
      <c r="R74" s="11"/>
      <c r="S74" s="11"/>
      <c r="T74" s="17"/>
      <c r="U74" s="11"/>
      <c r="V74" s="11"/>
      <c r="W74" s="17"/>
      <c r="X74" s="11"/>
      <c r="Y74" s="11"/>
      <c r="Z74" s="17"/>
      <c r="AA74" s="11"/>
      <c r="AB74" s="11"/>
      <c r="AC74" s="223">
        <f t="shared" ref="AC74:AD74" si="16">SUM(F74,I75)</f>
        <v>40</v>
      </c>
      <c r="AD74" s="223">
        <f t="shared" si="16"/>
        <v>35</v>
      </c>
      <c r="AE74" s="226">
        <f>SUM(E74,H75)</f>
        <v>3</v>
      </c>
      <c r="AF74" s="2"/>
      <c r="AG74" s="2"/>
      <c r="AH74" s="2"/>
      <c r="AI74" s="2"/>
      <c r="AJ74" s="2"/>
      <c r="AK74" s="2"/>
      <c r="AL74" s="2"/>
      <c r="AM74" s="2"/>
      <c r="AN74" s="2"/>
      <c r="AO74" s="78"/>
      <c r="AP74" s="79"/>
      <c r="AQ74" s="80"/>
      <c r="AR74" s="81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3"/>
      <c r="BR74" s="83"/>
      <c r="BS74" s="83"/>
    </row>
    <row r="75" spans="1:71" ht="39.75" customHeight="1">
      <c r="A75" s="38" t="s">
        <v>95</v>
      </c>
      <c r="B75" s="14" t="s">
        <v>38</v>
      </c>
      <c r="C75" s="15" t="s">
        <v>94</v>
      </c>
      <c r="D75" s="15" t="s">
        <v>93</v>
      </c>
      <c r="E75" s="17"/>
      <c r="F75" s="40"/>
      <c r="G75" s="16"/>
      <c r="H75" s="10">
        <v>1</v>
      </c>
      <c r="I75" s="16">
        <v>20</v>
      </c>
      <c r="J75" s="16">
        <v>5</v>
      </c>
      <c r="K75" s="17"/>
      <c r="L75" s="11"/>
      <c r="M75" s="11"/>
      <c r="N75" s="17"/>
      <c r="O75" s="11"/>
      <c r="P75" s="11"/>
      <c r="Q75" s="17"/>
      <c r="R75" s="11"/>
      <c r="S75" s="11"/>
      <c r="T75" s="17"/>
      <c r="U75" s="11"/>
      <c r="V75" s="11"/>
      <c r="W75" s="17"/>
      <c r="X75" s="11"/>
      <c r="Y75" s="11"/>
      <c r="Z75" s="17"/>
      <c r="AA75" s="11"/>
      <c r="AB75" s="11"/>
      <c r="AC75" s="225"/>
      <c r="AD75" s="225"/>
      <c r="AE75" s="225"/>
      <c r="AF75" s="2"/>
      <c r="AG75" s="2"/>
      <c r="AH75" s="2"/>
      <c r="AI75" s="2"/>
      <c r="AJ75" s="2"/>
      <c r="AK75" s="2"/>
      <c r="AL75" s="2"/>
      <c r="AM75" s="2"/>
      <c r="AN75" s="2"/>
      <c r="AO75" s="78"/>
      <c r="AP75" s="79"/>
      <c r="AQ75" s="80"/>
      <c r="AR75" s="81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3"/>
      <c r="BR75" s="83"/>
      <c r="BS75" s="83"/>
    </row>
    <row r="76" spans="1:71" ht="39.75" customHeight="1">
      <c r="A76" s="38" t="s">
        <v>96</v>
      </c>
      <c r="B76" s="14" t="s">
        <v>38</v>
      </c>
      <c r="C76" s="15" t="s">
        <v>97</v>
      </c>
      <c r="D76" s="15" t="s">
        <v>98</v>
      </c>
      <c r="E76" s="17"/>
      <c r="F76" s="11"/>
      <c r="G76" s="11"/>
      <c r="H76" s="17"/>
      <c r="I76" s="11"/>
      <c r="J76" s="11"/>
      <c r="K76" s="10">
        <v>1</v>
      </c>
      <c r="L76" s="11">
        <v>15</v>
      </c>
      <c r="M76" s="11">
        <v>10</v>
      </c>
      <c r="N76" s="17"/>
      <c r="O76" s="11"/>
      <c r="P76" s="11"/>
      <c r="Q76" s="17"/>
      <c r="R76" s="11"/>
      <c r="S76" s="11"/>
      <c r="T76" s="17"/>
      <c r="U76" s="11"/>
      <c r="V76" s="11"/>
      <c r="W76" s="17"/>
      <c r="X76" s="11"/>
      <c r="Y76" s="11"/>
      <c r="Z76" s="17"/>
      <c r="AA76" s="11"/>
      <c r="AB76" s="11"/>
      <c r="AC76" s="31">
        <f t="shared" ref="AC76:AD76" si="17">SUM(L76)</f>
        <v>15</v>
      </c>
      <c r="AD76" s="31">
        <f t="shared" si="17"/>
        <v>10</v>
      </c>
      <c r="AE76" s="10">
        <f>SUM(K76)</f>
        <v>1</v>
      </c>
      <c r="AF76" s="35"/>
      <c r="AG76" s="35"/>
      <c r="AH76" s="35"/>
      <c r="AI76" s="35"/>
      <c r="AJ76" s="35"/>
      <c r="AK76" s="35"/>
      <c r="AL76" s="2"/>
      <c r="AM76" s="35"/>
      <c r="AN76" s="35"/>
      <c r="AO76" s="78"/>
      <c r="AP76" s="79"/>
      <c r="AQ76" s="80"/>
      <c r="AR76" s="81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3"/>
      <c r="BR76" s="83"/>
      <c r="BS76" s="83"/>
    </row>
    <row r="77" spans="1:71" ht="39.75" customHeight="1">
      <c r="A77" s="38" t="s">
        <v>98</v>
      </c>
      <c r="B77" s="14" t="s">
        <v>38</v>
      </c>
      <c r="C77" s="15" t="s">
        <v>97</v>
      </c>
      <c r="D77" s="15" t="s">
        <v>27</v>
      </c>
      <c r="E77" s="17"/>
      <c r="F77" s="11"/>
      <c r="G77" s="11"/>
      <c r="H77" s="10">
        <v>2</v>
      </c>
      <c r="I77" s="11">
        <v>15</v>
      </c>
      <c r="J77" s="11">
        <v>35</v>
      </c>
      <c r="K77" s="17"/>
      <c r="L77" s="11"/>
      <c r="M77" s="11"/>
      <c r="N77" s="17"/>
      <c r="O77" s="11"/>
      <c r="P77" s="11"/>
      <c r="Q77" s="17"/>
      <c r="R77" s="11"/>
      <c r="S77" s="11"/>
      <c r="T77" s="17"/>
      <c r="U77" s="11"/>
      <c r="V77" s="11"/>
      <c r="W77" s="17"/>
      <c r="X77" s="11"/>
      <c r="Y77" s="11"/>
      <c r="Z77" s="17"/>
      <c r="AA77" s="11"/>
      <c r="AB77" s="11"/>
      <c r="AC77" s="31">
        <f t="shared" ref="AC77:AD77" si="18">SUM(I77)</f>
        <v>15</v>
      </c>
      <c r="AD77" s="31">
        <f t="shared" si="18"/>
        <v>35</v>
      </c>
      <c r="AE77" s="39">
        <f>SUM(H77)</f>
        <v>2</v>
      </c>
      <c r="AF77" s="35"/>
      <c r="AG77" s="35"/>
      <c r="AH77" s="35"/>
      <c r="AI77" s="35"/>
      <c r="AJ77" s="35"/>
      <c r="AK77" s="35"/>
      <c r="AL77" s="2"/>
      <c r="AM77" s="35"/>
      <c r="AN77" s="35"/>
      <c r="AO77" s="78"/>
      <c r="AP77" s="79"/>
      <c r="AQ77" s="80"/>
      <c r="AR77" s="81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3"/>
      <c r="BR77" s="83"/>
      <c r="BS77" s="83"/>
    </row>
    <row r="78" spans="1:71" ht="39.75" customHeight="1">
      <c r="A78" s="264" t="s">
        <v>251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9"/>
      <c r="AF78" s="35"/>
      <c r="AG78" s="35"/>
      <c r="AH78" s="35"/>
      <c r="AI78" s="35"/>
      <c r="AJ78" s="35"/>
      <c r="AK78" s="35"/>
      <c r="AL78" s="2"/>
      <c r="AM78" s="35"/>
      <c r="AN78" s="35"/>
      <c r="AO78" s="78"/>
      <c r="AP78" s="79"/>
      <c r="AQ78" s="80"/>
      <c r="AR78" s="81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3"/>
      <c r="BR78" s="83"/>
      <c r="BS78" s="83"/>
    </row>
    <row r="79" spans="1:71" ht="39.75" customHeight="1">
      <c r="A79" s="230"/>
      <c r="B79" s="228"/>
      <c r="C79" s="228"/>
      <c r="D79" s="229"/>
      <c r="E79" s="91">
        <v>1</v>
      </c>
      <c r="F79" s="92"/>
      <c r="G79" s="92"/>
      <c r="H79" s="92"/>
      <c r="I79" s="92"/>
      <c r="J79" s="92"/>
      <c r="K79" s="93"/>
      <c r="L79" s="92"/>
      <c r="M79" s="92"/>
      <c r="N79" s="10"/>
      <c r="O79" s="10"/>
      <c r="P79" s="10"/>
      <c r="Q79" s="10">
        <v>6</v>
      </c>
      <c r="R79" s="94"/>
      <c r="S79" s="94"/>
      <c r="T79" s="94"/>
      <c r="U79" s="94"/>
      <c r="V79" s="94"/>
      <c r="W79" s="10"/>
      <c r="X79" s="94"/>
      <c r="Y79" s="94"/>
      <c r="Z79" s="10">
        <v>5</v>
      </c>
      <c r="AA79" s="92"/>
      <c r="AB79" s="92"/>
      <c r="AC79" s="265">
        <v>300</v>
      </c>
      <c r="AD79" s="229"/>
      <c r="AE79" s="10">
        <f>SUM(E79,H79,K79,N79,Q79,T79,W79,Z79)</f>
        <v>12</v>
      </c>
      <c r="AF79" s="35"/>
      <c r="AG79" s="35"/>
      <c r="AH79" s="35"/>
      <c r="AI79" s="35"/>
      <c r="AJ79" s="35"/>
      <c r="AK79" s="35"/>
      <c r="AL79" s="2"/>
      <c r="AM79" s="35"/>
      <c r="AN79" s="35"/>
      <c r="AO79" s="78"/>
      <c r="AP79" s="79"/>
      <c r="AQ79" s="80"/>
      <c r="AR79" s="81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3"/>
      <c r="BR79" s="83"/>
      <c r="BS79" s="83"/>
    </row>
    <row r="80" spans="1:71" ht="39.75" customHeight="1">
      <c r="A80" s="230"/>
      <c r="B80" s="228"/>
      <c r="C80" s="228"/>
      <c r="D80" s="229"/>
      <c r="E80" s="232" t="s">
        <v>100</v>
      </c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9"/>
      <c r="Q80" s="232" t="s">
        <v>101</v>
      </c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9"/>
      <c r="AC80" s="41"/>
      <c r="AD80" s="41"/>
      <c r="AE80" s="42"/>
      <c r="AF80" s="35"/>
      <c r="AG80" s="35"/>
      <c r="AH80" s="35"/>
      <c r="AI80" s="35"/>
      <c r="AJ80" s="35"/>
      <c r="AK80" s="35"/>
      <c r="AL80" s="2"/>
      <c r="AM80" s="35"/>
      <c r="AN80" s="35"/>
      <c r="AO80" s="78"/>
      <c r="AP80" s="79"/>
      <c r="AQ80" s="80"/>
      <c r="AR80" s="81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3"/>
      <c r="BR80" s="83"/>
      <c r="BS80" s="83"/>
    </row>
    <row r="81" spans="1:71" ht="39.75" customHeight="1">
      <c r="A81" s="43" t="s">
        <v>102</v>
      </c>
      <c r="B81" s="44" t="s">
        <v>25</v>
      </c>
      <c r="C81" s="45" t="s">
        <v>103</v>
      </c>
      <c r="D81" s="45" t="s">
        <v>27</v>
      </c>
      <c r="E81" s="240" t="s">
        <v>104</v>
      </c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9"/>
      <c r="Q81" s="240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9"/>
      <c r="AC81" s="46">
        <v>15</v>
      </c>
      <c r="AD81" s="46">
        <v>35</v>
      </c>
      <c r="AE81" s="42">
        <v>2</v>
      </c>
      <c r="AF81" s="35"/>
      <c r="AG81" s="35"/>
      <c r="AH81" s="35"/>
      <c r="AI81" s="35"/>
      <c r="AJ81" s="35"/>
      <c r="AK81" s="35"/>
      <c r="AL81" s="2"/>
      <c r="AM81" s="35"/>
      <c r="AN81" s="35"/>
      <c r="AO81" s="78"/>
      <c r="AP81" s="79"/>
      <c r="AQ81" s="80"/>
      <c r="AR81" s="81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3"/>
      <c r="BR81" s="83"/>
      <c r="BS81" s="83"/>
    </row>
    <row r="82" spans="1:71" ht="39.75" customHeight="1">
      <c r="A82" s="43" t="s">
        <v>105</v>
      </c>
      <c r="B82" s="44" t="s">
        <v>25</v>
      </c>
      <c r="C82" s="45" t="s">
        <v>103</v>
      </c>
      <c r="D82" s="45" t="s">
        <v>106</v>
      </c>
      <c r="E82" s="240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9"/>
      <c r="Q82" s="259" t="s">
        <v>104</v>
      </c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9"/>
      <c r="AC82" s="46">
        <v>15</v>
      </c>
      <c r="AD82" s="46">
        <v>60</v>
      </c>
      <c r="AE82" s="42">
        <v>3</v>
      </c>
      <c r="AF82" s="35"/>
      <c r="AG82" s="35"/>
      <c r="AH82" s="35"/>
      <c r="AI82" s="35"/>
      <c r="AJ82" s="35"/>
      <c r="AK82" s="35"/>
      <c r="AL82" s="2"/>
      <c r="AM82" s="35"/>
      <c r="AN82" s="35"/>
      <c r="AO82" s="78"/>
      <c r="AP82" s="79"/>
      <c r="AQ82" s="80"/>
      <c r="AR82" s="81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3"/>
      <c r="BR82" s="83"/>
      <c r="BS82" s="83"/>
    </row>
    <row r="83" spans="1:71" ht="39.75" customHeight="1">
      <c r="A83" s="47" t="s">
        <v>107</v>
      </c>
      <c r="B83" s="44" t="s">
        <v>38</v>
      </c>
      <c r="C83" s="45" t="s">
        <v>108</v>
      </c>
      <c r="D83" s="45" t="s">
        <v>109</v>
      </c>
      <c r="E83" s="240" t="s">
        <v>104</v>
      </c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9"/>
      <c r="Q83" s="240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9"/>
      <c r="AC83" s="46">
        <v>15</v>
      </c>
      <c r="AD83" s="46">
        <v>35</v>
      </c>
      <c r="AE83" s="42">
        <v>2</v>
      </c>
      <c r="AF83" s="35"/>
      <c r="AG83" s="35"/>
      <c r="AH83" s="35"/>
      <c r="AI83" s="35"/>
      <c r="AJ83" s="35"/>
      <c r="AK83" s="35"/>
      <c r="AL83" s="2"/>
      <c r="AM83" s="35"/>
      <c r="AN83" s="35"/>
      <c r="AO83" s="78"/>
      <c r="AP83" s="79"/>
      <c r="AQ83" s="80"/>
      <c r="AR83" s="81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3"/>
      <c r="BR83" s="83"/>
      <c r="BS83" s="83"/>
    </row>
    <row r="84" spans="1:71" ht="39.75" customHeight="1">
      <c r="A84" s="43" t="s">
        <v>110</v>
      </c>
      <c r="B84" s="44" t="s">
        <v>38</v>
      </c>
      <c r="C84" s="45" t="s">
        <v>111</v>
      </c>
      <c r="D84" s="44" t="s">
        <v>27</v>
      </c>
      <c r="E84" s="240" t="s">
        <v>104</v>
      </c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9"/>
      <c r="Q84" s="240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9"/>
      <c r="AC84" s="46">
        <v>15</v>
      </c>
      <c r="AD84" s="46">
        <v>35</v>
      </c>
      <c r="AE84" s="42">
        <v>2</v>
      </c>
      <c r="AF84" s="35"/>
      <c r="AG84" s="35"/>
      <c r="AH84" s="35"/>
      <c r="AI84" s="35"/>
      <c r="AJ84" s="35"/>
      <c r="AK84" s="35"/>
      <c r="AL84" s="2"/>
      <c r="AM84" s="35"/>
      <c r="AN84" s="35"/>
      <c r="AO84" s="78"/>
      <c r="AP84" s="79"/>
      <c r="AQ84" s="80"/>
      <c r="AR84" s="81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3"/>
      <c r="BR84" s="83"/>
      <c r="BS84" s="83"/>
    </row>
    <row r="85" spans="1:71" ht="39.75" customHeight="1">
      <c r="A85" s="47" t="s">
        <v>112</v>
      </c>
      <c r="B85" s="45" t="s">
        <v>113</v>
      </c>
      <c r="C85" s="45" t="s">
        <v>114</v>
      </c>
      <c r="D85" s="45" t="s">
        <v>27</v>
      </c>
      <c r="E85" s="240" t="s">
        <v>104</v>
      </c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9"/>
      <c r="Q85" s="240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9"/>
      <c r="AC85" s="46">
        <v>15</v>
      </c>
      <c r="AD85" s="46">
        <v>10</v>
      </c>
      <c r="AE85" s="42">
        <v>1</v>
      </c>
      <c r="AF85" s="35"/>
      <c r="AG85" s="35"/>
      <c r="AH85" s="35"/>
      <c r="AI85" s="35"/>
      <c r="AJ85" s="35"/>
      <c r="AK85" s="35"/>
      <c r="AL85" s="2"/>
      <c r="AM85" s="35"/>
      <c r="AN85" s="35"/>
      <c r="AO85" s="78"/>
      <c r="AP85" s="79"/>
      <c r="AQ85" s="80"/>
      <c r="AR85" s="81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3"/>
      <c r="BR85" s="83"/>
      <c r="BS85" s="83"/>
    </row>
    <row r="86" spans="1:71" ht="39.75" customHeight="1">
      <c r="A86" s="47" t="s">
        <v>115</v>
      </c>
      <c r="B86" s="44" t="s">
        <v>113</v>
      </c>
      <c r="C86" s="45" t="s">
        <v>114</v>
      </c>
      <c r="D86" s="45" t="s">
        <v>112</v>
      </c>
      <c r="E86" s="266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9"/>
      <c r="Q86" s="259" t="s">
        <v>104</v>
      </c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9"/>
      <c r="AC86" s="46">
        <v>15</v>
      </c>
      <c r="AD86" s="46">
        <v>10</v>
      </c>
      <c r="AE86" s="42">
        <v>1</v>
      </c>
      <c r="AF86" s="35"/>
      <c r="AG86" s="35"/>
      <c r="AH86" s="35"/>
      <c r="AI86" s="35"/>
      <c r="AJ86" s="35"/>
      <c r="AK86" s="35"/>
      <c r="AL86" s="2"/>
      <c r="AM86" s="35"/>
      <c r="AN86" s="35"/>
      <c r="AO86" s="78"/>
      <c r="AP86" s="79"/>
      <c r="AQ86" s="80"/>
      <c r="AR86" s="81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3"/>
      <c r="BR86" s="83"/>
      <c r="BS86" s="83"/>
    </row>
    <row r="87" spans="1:71" ht="39.75" customHeight="1">
      <c r="A87" s="48" t="s">
        <v>116</v>
      </c>
      <c r="B87" s="45" t="s">
        <v>113</v>
      </c>
      <c r="C87" s="14" t="s">
        <v>252</v>
      </c>
      <c r="D87" s="45" t="s">
        <v>27</v>
      </c>
      <c r="E87" s="266" t="s">
        <v>104</v>
      </c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9"/>
      <c r="Q87" s="259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9"/>
      <c r="AC87" s="46">
        <v>15</v>
      </c>
      <c r="AD87" s="46">
        <v>35</v>
      </c>
      <c r="AE87" s="42">
        <v>2</v>
      </c>
      <c r="AF87" s="35"/>
      <c r="AG87" s="35"/>
      <c r="AH87" s="35"/>
      <c r="AI87" s="35"/>
      <c r="AJ87" s="35"/>
      <c r="AK87" s="35"/>
      <c r="AL87" s="2"/>
      <c r="AM87" s="35"/>
      <c r="AN87" s="35"/>
      <c r="AO87" s="78"/>
      <c r="AP87" s="79"/>
      <c r="AQ87" s="80"/>
      <c r="AR87" s="81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3"/>
      <c r="BR87" s="83"/>
      <c r="BS87" s="83"/>
    </row>
    <row r="88" spans="1:71" ht="39.75" customHeight="1">
      <c r="A88" s="48" t="s">
        <v>118</v>
      </c>
      <c r="B88" s="44" t="s">
        <v>113</v>
      </c>
      <c r="C88" s="14" t="s">
        <v>252</v>
      </c>
      <c r="D88" s="45" t="s">
        <v>119</v>
      </c>
      <c r="E88" s="266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9"/>
      <c r="Q88" s="240" t="s">
        <v>104</v>
      </c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9"/>
      <c r="AC88" s="46">
        <v>15</v>
      </c>
      <c r="AD88" s="46">
        <v>35</v>
      </c>
      <c r="AE88" s="42">
        <v>2</v>
      </c>
      <c r="AF88" s="35"/>
      <c r="AG88" s="35"/>
      <c r="AH88" s="35"/>
      <c r="AI88" s="35"/>
      <c r="AJ88" s="35"/>
      <c r="AK88" s="35"/>
      <c r="AL88" s="2"/>
      <c r="AM88" s="35"/>
      <c r="AN88" s="35"/>
      <c r="AO88" s="78"/>
      <c r="AP88" s="79"/>
      <c r="AQ88" s="80"/>
      <c r="AR88" s="81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3"/>
      <c r="BR88" s="83"/>
      <c r="BS88" s="83"/>
    </row>
    <row r="89" spans="1:71" ht="39.75" customHeight="1">
      <c r="A89" s="47" t="s">
        <v>120</v>
      </c>
      <c r="B89" s="44" t="s">
        <v>113</v>
      </c>
      <c r="C89" s="45" t="s">
        <v>121</v>
      </c>
      <c r="D89" s="45" t="s">
        <v>27</v>
      </c>
      <c r="E89" s="266" t="s">
        <v>104</v>
      </c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9"/>
      <c r="Q89" s="240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9"/>
      <c r="AC89" s="46">
        <v>15</v>
      </c>
      <c r="AD89" s="46">
        <v>10</v>
      </c>
      <c r="AE89" s="42">
        <v>1</v>
      </c>
      <c r="AF89" s="35"/>
      <c r="AG89" s="35"/>
      <c r="AH89" s="35"/>
      <c r="AI89" s="35"/>
      <c r="AJ89" s="35"/>
      <c r="AK89" s="35"/>
      <c r="AL89" s="2"/>
      <c r="AM89" s="35"/>
      <c r="AN89" s="35"/>
      <c r="AO89" s="78"/>
      <c r="AP89" s="79"/>
      <c r="AQ89" s="80"/>
      <c r="AR89" s="81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3"/>
      <c r="BR89" s="83"/>
      <c r="BS89" s="83"/>
    </row>
    <row r="90" spans="1:71" ht="39.75" customHeight="1">
      <c r="A90" s="47" t="s">
        <v>122</v>
      </c>
      <c r="B90" s="44" t="s">
        <v>113</v>
      </c>
      <c r="C90" s="45" t="s">
        <v>121</v>
      </c>
      <c r="D90" s="45" t="s">
        <v>120</v>
      </c>
      <c r="E90" s="266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9"/>
      <c r="Q90" s="240" t="s">
        <v>104</v>
      </c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9"/>
      <c r="AC90" s="46">
        <v>15</v>
      </c>
      <c r="AD90" s="46">
        <v>10</v>
      </c>
      <c r="AE90" s="42">
        <v>1</v>
      </c>
      <c r="AF90" s="35"/>
      <c r="AG90" s="35"/>
      <c r="AH90" s="35"/>
      <c r="AI90" s="35"/>
      <c r="AJ90" s="35"/>
      <c r="AK90" s="35"/>
      <c r="AL90" s="2"/>
      <c r="AM90" s="35"/>
      <c r="AN90" s="35"/>
      <c r="AO90" s="78"/>
      <c r="AP90" s="79"/>
      <c r="AQ90" s="80"/>
      <c r="AR90" s="81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3"/>
      <c r="BR90" s="83"/>
      <c r="BS90" s="83"/>
    </row>
    <row r="91" spans="1:71" ht="39.75" customHeight="1">
      <c r="A91" s="43" t="s">
        <v>123</v>
      </c>
      <c r="B91" s="44" t="s">
        <v>38</v>
      </c>
      <c r="C91" s="45" t="s">
        <v>124</v>
      </c>
      <c r="D91" s="45" t="s">
        <v>27</v>
      </c>
      <c r="E91" s="266" t="s">
        <v>104</v>
      </c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9"/>
      <c r="Q91" s="240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9"/>
      <c r="AC91" s="46">
        <v>15</v>
      </c>
      <c r="AD91" s="46">
        <v>60</v>
      </c>
      <c r="AE91" s="42">
        <v>3</v>
      </c>
      <c r="AF91" s="2"/>
      <c r="AG91" s="2"/>
      <c r="AH91" s="2"/>
      <c r="AI91" s="2"/>
      <c r="AJ91" s="2"/>
      <c r="AK91" s="2"/>
      <c r="AL91" s="2"/>
      <c r="AM91" s="2"/>
      <c r="AN91" s="2"/>
      <c r="AO91" s="78"/>
      <c r="AP91" s="79"/>
      <c r="AQ91" s="80"/>
      <c r="AR91" s="81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3"/>
      <c r="BR91" s="83"/>
      <c r="BS91" s="83"/>
    </row>
    <row r="92" spans="1:71" ht="39.75" customHeight="1">
      <c r="A92" s="47" t="s">
        <v>125</v>
      </c>
      <c r="B92" s="49" t="s">
        <v>38</v>
      </c>
      <c r="C92" s="50" t="s">
        <v>126</v>
      </c>
      <c r="D92" s="50" t="s">
        <v>27</v>
      </c>
      <c r="E92" s="266" t="s">
        <v>104</v>
      </c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9"/>
      <c r="Q92" s="240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9"/>
      <c r="AC92" s="46">
        <v>15</v>
      </c>
      <c r="AD92" s="46">
        <v>60</v>
      </c>
      <c r="AE92" s="42">
        <v>3</v>
      </c>
      <c r="AF92" s="2"/>
      <c r="AG92" s="2"/>
      <c r="AH92" s="2"/>
      <c r="AI92" s="2"/>
      <c r="AJ92" s="2"/>
      <c r="AK92" s="2"/>
      <c r="AL92" s="2"/>
      <c r="AM92" s="2"/>
      <c r="AN92" s="2"/>
      <c r="AO92" s="78"/>
      <c r="AP92" s="79"/>
      <c r="AQ92" s="80"/>
      <c r="AR92" s="81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3"/>
      <c r="BR92" s="83"/>
      <c r="BS92" s="83"/>
    </row>
    <row r="93" spans="1:71" ht="39.75" customHeight="1">
      <c r="A93" s="43" t="s">
        <v>127</v>
      </c>
      <c r="B93" s="44" t="s">
        <v>38</v>
      </c>
      <c r="C93" s="45" t="s">
        <v>128</v>
      </c>
      <c r="D93" s="45" t="s">
        <v>27</v>
      </c>
      <c r="E93" s="266" t="s">
        <v>104</v>
      </c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9"/>
      <c r="Q93" s="240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9"/>
      <c r="AC93" s="46">
        <v>15</v>
      </c>
      <c r="AD93" s="46">
        <v>35</v>
      </c>
      <c r="AE93" s="42">
        <v>2</v>
      </c>
      <c r="AF93" s="2"/>
      <c r="AG93" s="2"/>
      <c r="AH93" s="2"/>
      <c r="AI93" s="2"/>
      <c r="AJ93" s="2"/>
      <c r="AK93" s="2"/>
      <c r="AL93" s="2"/>
      <c r="AM93" s="2"/>
      <c r="AN93" s="2"/>
      <c r="AO93" s="78"/>
      <c r="AP93" s="79"/>
      <c r="AQ93" s="80"/>
      <c r="AR93" s="81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3"/>
      <c r="BR93" s="83"/>
      <c r="BS93" s="83"/>
    </row>
    <row r="94" spans="1:71" ht="39.75" customHeight="1">
      <c r="A94" s="43" t="s">
        <v>129</v>
      </c>
      <c r="B94" s="44" t="s">
        <v>38</v>
      </c>
      <c r="C94" s="45" t="s">
        <v>128</v>
      </c>
      <c r="D94" s="45" t="s">
        <v>127</v>
      </c>
      <c r="E94" s="266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  <c r="Q94" s="240" t="s">
        <v>104</v>
      </c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9"/>
      <c r="AC94" s="46">
        <v>15</v>
      </c>
      <c r="AD94" s="46">
        <v>35</v>
      </c>
      <c r="AE94" s="42">
        <v>2</v>
      </c>
      <c r="AF94" s="2"/>
      <c r="AG94" s="2"/>
      <c r="AH94" s="2"/>
      <c r="AI94" s="2"/>
      <c r="AJ94" s="2"/>
      <c r="AK94" s="2"/>
      <c r="AL94" s="2"/>
      <c r="AM94" s="2"/>
      <c r="AN94" s="2"/>
      <c r="AO94" s="78"/>
      <c r="AP94" s="79"/>
      <c r="AQ94" s="80"/>
      <c r="AR94" s="81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3"/>
      <c r="BR94" s="83"/>
      <c r="BS94" s="83"/>
    </row>
    <row r="95" spans="1:71" ht="39.75" customHeight="1">
      <c r="A95" s="43" t="s">
        <v>130</v>
      </c>
      <c r="B95" s="49" t="s">
        <v>38</v>
      </c>
      <c r="C95" s="50" t="s">
        <v>131</v>
      </c>
      <c r="D95" s="50" t="s">
        <v>27</v>
      </c>
      <c r="E95" s="266" t="s">
        <v>104</v>
      </c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9"/>
      <c r="Q95" s="240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9"/>
      <c r="AC95" s="46">
        <v>15</v>
      </c>
      <c r="AD95" s="46">
        <v>60</v>
      </c>
      <c r="AE95" s="42">
        <v>3</v>
      </c>
      <c r="AF95" s="2"/>
      <c r="AG95" s="2"/>
      <c r="AH95" s="2"/>
      <c r="AI95" s="2"/>
      <c r="AJ95" s="2"/>
      <c r="AK95" s="2"/>
      <c r="AL95" s="2"/>
      <c r="AM95" s="2"/>
      <c r="AN95" s="2"/>
      <c r="AO95" s="78"/>
      <c r="AP95" s="79"/>
      <c r="AQ95" s="80"/>
      <c r="AR95" s="81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3"/>
      <c r="BR95" s="83"/>
      <c r="BS95" s="83"/>
    </row>
    <row r="96" spans="1:71" ht="39.75" customHeight="1">
      <c r="A96" s="43" t="s">
        <v>132</v>
      </c>
      <c r="B96" s="49" t="s">
        <v>38</v>
      </c>
      <c r="C96" s="50" t="s">
        <v>131</v>
      </c>
      <c r="D96" s="50" t="s">
        <v>130</v>
      </c>
      <c r="E96" s="266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9"/>
      <c r="Q96" s="240" t="s">
        <v>104</v>
      </c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9"/>
      <c r="AC96" s="46">
        <v>15</v>
      </c>
      <c r="AD96" s="46">
        <v>60</v>
      </c>
      <c r="AE96" s="42">
        <v>3</v>
      </c>
      <c r="AF96" s="2"/>
      <c r="AG96" s="2"/>
      <c r="AH96" s="2"/>
      <c r="AI96" s="2"/>
      <c r="AJ96" s="2"/>
      <c r="AK96" s="2"/>
      <c r="AL96" s="2"/>
      <c r="AM96" s="2"/>
      <c r="AN96" s="2"/>
      <c r="AO96" s="78"/>
      <c r="AP96" s="79"/>
      <c r="AQ96" s="80"/>
      <c r="AR96" s="81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3"/>
      <c r="BR96" s="83"/>
      <c r="BS96" s="83"/>
    </row>
    <row r="97" spans="1:71" ht="39.75" customHeight="1">
      <c r="A97" s="47" t="s">
        <v>133</v>
      </c>
      <c r="B97" s="44" t="s">
        <v>38</v>
      </c>
      <c r="C97" s="45" t="s">
        <v>92</v>
      </c>
      <c r="D97" s="45" t="s">
        <v>27</v>
      </c>
      <c r="E97" s="266" t="s">
        <v>104</v>
      </c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9"/>
      <c r="Q97" s="240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9"/>
      <c r="AC97" s="46">
        <v>30</v>
      </c>
      <c r="AD97" s="46">
        <v>45</v>
      </c>
      <c r="AE97" s="42">
        <v>3</v>
      </c>
      <c r="AF97" s="2"/>
      <c r="AG97" s="2"/>
      <c r="AH97" s="2"/>
      <c r="AI97" s="2"/>
      <c r="AJ97" s="2"/>
      <c r="AK97" s="2"/>
      <c r="AL97" s="2"/>
      <c r="AM97" s="2"/>
      <c r="AN97" s="2"/>
      <c r="AO97" s="78"/>
      <c r="AP97" s="79"/>
      <c r="AQ97" s="80"/>
      <c r="AR97" s="81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3"/>
      <c r="BR97" s="83"/>
      <c r="BS97" s="83"/>
    </row>
    <row r="98" spans="1:71" ht="39.75" customHeight="1">
      <c r="A98" s="47" t="s">
        <v>134</v>
      </c>
      <c r="B98" s="44" t="s">
        <v>38</v>
      </c>
      <c r="C98" s="45" t="s">
        <v>135</v>
      </c>
      <c r="D98" s="45" t="s">
        <v>27</v>
      </c>
      <c r="E98" s="266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9"/>
      <c r="Q98" s="259" t="s">
        <v>104</v>
      </c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9"/>
      <c r="AC98" s="46">
        <v>30</v>
      </c>
      <c r="AD98" s="46">
        <v>45</v>
      </c>
      <c r="AE98" s="42">
        <v>3</v>
      </c>
      <c r="AF98" s="2"/>
      <c r="AG98" s="2"/>
      <c r="AH98" s="2"/>
      <c r="AI98" s="2"/>
      <c r="AJ98" s="2"/>
      <c r="AK98" s="2"/>
      <c r="AL98" s="2"/>
      <c r="AM98" s="2"/>
      <c r="AN98" s="2"/>
      <c r="AO98" s="78"/>
      <c r="AP98" s="79"/>
      <c r="AQ98" s="80"/>
      <c r="AR98" s="81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3"/>
      <c r="BR98" s="83"/>
      <c r="BS98" s="83"/>
    </row>
    <row r="99" spans="1:71" ht="39.75" customHeight="1">
      <c r="A99" s="47" t="s">
        <v>136</v>
      </c>
      <c r="B99" s="44" t="s">
        <v>38</v>
      </c>
      <c r="C99" s="45" t="s">
        <v>137</v>
      </c>
      <c r="D99" s="45" t="s">
        <v>27</v>
      </c>
      <c r="E99" s="240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9"/>
      <c r="Q99" s="259" t="s">
        <v>104</v>
      </c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9"/>
      <c r="AC99" s="46">
        <v>30</v>
      </c>
      <c r="AD99" s="46">
        <v>45</v>
      </c>
      <c r="AE99" s="42">
        <v>3</v>
      </c>
      <c r="AF99" s="2"/>
      <c r="AG99" s="2"/>
      <c r="AH99" s="2"/>
      <c r="AI99" s="2"/>
      <c r="AJ99" s="2"/>
      <c r="AK99" s="2"/>
      <c r="AL99" s="2"/>
      <c r="AM99" s="2"/>
      <c r="AN99" s="2"/>
      <c r="AO99" s="78"/>
      <c r="AP99" s="79"/>
      <c r="AQ99" s="80"/>
      <c r="AR99" s="81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3"/>
      <c r="BR99" s="83"/>
      <c r="BS99" s="83"/>
    </row>
    <row r="100" spans="1:71" ht="39.75" customHeight="1">
      <c r="A100" s="47" t="s">
        <v>138</v>
      </c>
      <c r="B100" s="44" t="s">
        <v>38</v>
      </c>
      <c r="C100" s="45" t="s">
        <v>139</v>
      </c>
      <c r="D100" s="45" t="s">
        <v>27</v>
      </c>
      <c r="E100" s="240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9"/>
      <c r="Q100" s="240" t="s">
        <v>104</v>
      </c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9"/>
      <c r="AC100" s="46">
        <v>15</v>
      </c>
      <c r="AD100" s="46">
        <v>60</v>
      </c>
      <c r="AE100" s="42">
        <v>3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78"/>
      <c r="AP100" s="79"/>
      <c r="AQ100" s="80"/>
      <c r="AR100" s="81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3"/>
      <c r="BR100" s="83"/>
      <c r="BS100" s="83"/>
    </row>
    <row r="101" spans="1:71" ht="39.75" customHeight="1">
      <c r="A101" s="47" t="s">
        <v>140</v>
      </c>
      <c r="B101" s="44" t="s">
        <v>38</v>
      </c>
      <c r="C101" s="45" t="s">
        <v>141</v>
      </c>
      <c r="D101" s="45" t="s">
        <v>27</v>
      </c>
      <c r="E101" s="240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9"/>
      <c r="Q101" s="259" t="s">
        <v>104</v>
      </c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9"/>
      <c r="AC101" s="46">
        <v>15</v>
      </c>
      <c r="AD101" s="46">
        <v>60</v>
      </c>
      <c r="AE101" s="42">
        <v>3</v>
      </c>
      <c r="AF101" s="2"/>
      <c r="AG101" s="2"/>
      <c r="AH101" s="2"/>
      <c r="AI101" s="2"/>
      <c r="AJ101" s="2"/>
      <c r="AK101" s="2"/>
      <c r="AL101" s="2"/>
      <c r="AM101" s="2"/>
      <c r="AN101" s="2"/>
      <c r="AO101" s="78"/>
      <c r="AP101" s="79"/>
      <c r="AQ101" s="80"/>
      <c r="AR101" s="81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3"/>
      <c r="BR101" s="83"/>
      <c r="BS101" s="83"/>
    </row>
    <row r="102" spans="1:71" ht="39.75" customHeight="1">
      <c r="A102" s="43" t="s">
        <v>142</v>
      </c>
      <c r="B102" s="44" t="s">
        <v>38</v>
      </c>
      <c r="C102" s="45" t="s">
        <v>143</v>
      </c>
      <c r="D102" s="45" t="s">
        <v>27</v>
      </c>
      <c r="E102" s="240" t="s">
        <v>104</v>
      </c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9"/>
      <c r="Q102" s="240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9"/>
      <c r="AC102" s="46">
        <v>30</v>
      </c>
      <c r="AD102" s="46">
        <v>45</v>
      </c>
      <c r="AE102" s="42">
        <v>3</v>
      </c>
      <c r="AF102" s="2"/>
      <c r="AG102" s="2"/>
      <c r="AH102" s="2"/>
      <c r="AI102" s="2"/>
      <c r="AJ102" s="2"/>
      <c r="AK102" s="2"/>
      <c r="AL102" s="2"/>
      <c r="AM102" s="2"/>
      <c r="AN102" s="2"/>
      <c r="AO102" s="78"/>
      <c r="AP102" s="79"/>
      <c r="AQ102" s="80"/>
      <c r="AR102" s="81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3"/>
      <c r="BH102" s="82"/>
      <c r="BI102" s="82"/>
      <c r="BJ102" s="82"/>
      <c r="BK102" s="82"/>
      <c r="BL102" s="82"/>
      <c r="BM102" s="82"/>
      <c r="BN102" s="82"/>
      <c r="BO102" s="82"/>
      <c r="BP102" s="82"/>
      <c r="BQ102" s="83"/>
      <c r="BR102" s="83"/>
      <c r="BS102" s="83"/>
    </row>
    <row r="103" spans="1:71" ht="39.75" customHeight="1">
      <c r="A103" s="43" t="s">
        <v>144</v>
      </c>
      <c r="B103" s="44" t="s">
        <v>38</v>
      </c>
      <c r="C103" s="45" t="s">
        <v>143</v>
      </c>
      <c r="D103" s="45" t="s">
        <v>142</v>
      </c>
      <c r="E103" s="240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9"/>
      <c r="Q103" s="259" t="s">
        <v>104</v>
      </c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9"/>
      <c r="AC103" s="46">
        <v>30</v>
      </c>
      <c r="AD103" s="46">
        <v>70</v>
      </c>
      <c r="AE103" s="42">
        <v>4</v>
      </c>
      <c r="AF103" s="2"/>
      <c r="AG103" s="2"/>
      <c r="AH103" s="2"/>
      <c r="AI103" s="2"/>
      <c r="AJ103" s="2"/>
      <c r="AK103" s="2"/>
      <c r="AL103" s="2"/>
      <c r="AM103" s="2"/>
      <c r="AN103" s="2"/>
      <c r="AO103" s="78"/>
      <c r="AP103" s="79"/>
      <c r="AQ103" s="80"/>
      <c r="AR103" s="81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3"/>
      <c r="BH103" s="82"/>
      <c r="BI103" s="82"/>
      <c r="BJ103" s="82"/>
      <c r="BK103" s="82"/>
      <c r="BL103" s="82"/>
      <c r="BM103" s="82"/>
      <c r="BN103" s="82"/>
      <c r="BO103" s="82"/>
      <c r="BP103" s="82"/>
      <c r="BQ103" s="83"/>
      <c r="BR103" s="83"/>
      <c r="BS103" s="83"/>
    </row>
    <row r="104" spans="1:71" ht="39.75" customHeight="1">
      <c r="A104" s="43" t="s">
        <v>145</v>
      </c>
      <c r="B104" s="44" t="s">
        <v>38</v>
      </c>
      <c r="C104" s="45" t="s">
        <v>146</v>
      </c>
      <c r="D104" s="45" t="s">
        <v>27</v>
      </c>
      <c r="E104" s="240" t="s">
        <v>104</v>
      </c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9"/>
      <c r="Q104" s="240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9"/>
      <c r="AC104" s="46">
        <v>15</v>
      </c>
      <c r="AD104" s="46">
        <v>35</v>
      </c>
      <c r="AE104" s="42">
        <v>2</v>
      </c>
      <c r="AF104" s="2"/>
      <c r="AG104" s="2"/>
      <c r="AH104" s="2"/>
      <c r="AI104" s="2"/>
      <c r="AJ104" s="2"/>
      <c r="AK104" s="2"/>
      <c r="AL104" s="2"/>
      <c r="AM104" s="2"/>
      <c r="AN104" s="2"/>
      <c r="AO104" s="78"/>
      <c r="AP104" s="79"/>
      <c r="AQ104" s="80"/>
      <c r="AR104" s="81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3"/>
      <c r="BH104" s="82"/>
      <c r="BI104" s="82"/>
      <c r="BJ104" s="82"/>
      <c r="BK104" s="82"/>
      <c r="BL104" s="82"/>
      <c r="BM104" s="82"/>
      <c r="BN104" s="82"/>
      <c r="BO104" s="82"/>
      <c r="BP104" s="82"/>
      <c r="BQ104" s="83"/>
      <c r="BR104" s="83"/>
      <c r="BS104" s="83"/>
    </row>
    <row r="105" spans="1:71" ht="39.75" customHeight="1">
      <c r="A105" s="43" t="s">
        <v>147</v>
      </c>
      <c r="B105" s="44" t="s">
        <v>38</v>
      </c>
      <c r="C105" s="45" t="s">
        <v>148</v>
      </c>
      <c r="D105" s="45" t="s">
        <v>149</v>
      </c>
      <c r="E105" s="240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9"/>
      <c r="Q105" s="259" t="s">
        <v>104</v>
      </c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9"/>
      <c r="AC105" s="46">
        <v>30</v>
      </c>
      <c r="AD105" s="46">
        <v>20</v>
      </c>
      <c r="AE105" s="42">
        <v>2</v>
      </c>
      <c r="AF105" s="2"/>
      <c r="AG105" s="2"/>
      <c r="AH105" s="2"/>
      <c r="AI105" s="2"/>
      <c r="AJ105" s="2"/>
      <c r="AK105" s="2"/>
      <c r="AL105" s="2"/>
      <c r="AM105" s="2"/>
      <c r="AN105" s="2"/>
      <c r="AO105" s="78"/>
      <c r="AP105" s="96"/>
      <c r="AQ105" s="80"/>
      <c r="AR105" s="81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3"/>
      <c r="BH105" s="82"/>
      <c r="BI105" s="82"/>
      <c r="BJ105" s="82"/>
      <c r="BK105" s="82"/>
      <c r="BL105" s="82"/>
      <c r="BM105" s="82"/>
      <c r="BN105" s="82"/>
      <c r="BO105" s="82"/>
      <c r="BP105" s="82"/>
      <c r="BQ105" s="83"/>
      <c r="BR105" s="83"/>
      <c r="BS105" s="83"/>
    </row>
    <row r="106" spans="1:71" ht="39.75" customHeight="1">
      <c r="A106" s="47" t="s">
        <v>150</v>
      </c>
      <c r="B106" s="44" t="s">
        <v>38</v>
      </c>
      <c r="C106" s="45" t="s">
        <v>151</v>
      </c>
      <c r="D106" s="45" t="s">
        <v>27</v>
      </c>
      <c r="E106" s="240" t="s">
        <v>104</v>
      </c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9"/>
      <c r="Q106" s="240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9"/>
      <c r="AC106" s="46">
        <v>15</v>
      </c>
      <c r="AD106" s="46">
        <v>35</v>
      </c>
      <c r="AE106" s="42">
        <v>2</v>
      </c>
      <c r="AF106" s="2"/>
      <c r="AG106" s="2"/>
      <c r="AH106" s="2"/>
      <c r="AI106" s="2"/>
      <c r="AJ106" s="2"/>
      <c r="AK106" s="2"/>
      <c r="AL106" s="2"/>
      <c r="AM106" s="2"/>
      <c r="AN106" s="2"/>
      <c r="AO106" s="78"/>
      <c r="AP106" s="79"/>
      <c r="AQ106" s="80"/>
      <c r="AR106" s="81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3"/>
      <c r="BG106" s="83"/>
      <c r="BH106" s="82"/>
      <c r="BI106" s="82"/>
      <c r="BJ106" s="82"/>
      <c r="BK106" s="82"/>
      <c r="BL106" s="82"/>
      <c r="BM106" s="82"/>
      <c r="BN106" s="82"/>
      <c r="BO106" s="82"/>
      <c r="BP106" s="82"/>
      <c r="BQ106" s="83"/>
      <c r="BR106" s="83"/>
      <c r="BS106" s="83"/>
    </row>
    <row r="107" spans="1:71" ht="39.75" customHeight="1">
      <c r="A107" s="47" t="s">
        <v>152</v>
      </c>
      <c r="B107" s="44" t="s">
        <v>38</v>
      </c>
      <c r="C107" s="45" t="s">
        <v>151</v>
      </c>
      <c r="D107" s="45" t="s">
        <v>153</v>
      </c>
      <c r="E107" s="240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9"/>
      <c r="Q107" s="259" t="s">
        <v>104</v>
      </c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9"/>
      <c r="AC107" s="46">
        <v>15</v>
      </c>
      <c r="AD107" s="46">
        <v>35</v>
      </c>
      <c r="AE107" s="42">
        <v>2</v>
      </c>
      <c r="AF107" s="2"/>
      <c r="AG107" s="2"/>
      <c r="AH107" s="2"/>
      <c r="AI107" s="2"/>
      <c r="AJ107" s="2"/>
      <c r="AK107" s="2"/>
      <c r="AL107" s="2"/>
      <c r="AM107" s="2"/>
      <c r="AN107" s="2"/>
      <c r="AO107" s="78"/>
      <c r="AP107" s="79"/>
      <c r="AQ107" s="80"/>
      <c r="AR107" s="81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3"/>
      <c r="BG107" s="83"/>
      <c r="BH107" s="82"/>
      <c r="BI107" s="82"/>
      <c r="BJ107" s="82"/>
      <c r="BK107" s="82"/>
      <c r="BL107" s="82"/>
      <c r="BM107" s="82"/>
      <c r="BN107" s="82"/>
      <c r="BO107" s="82"/>
      <c r="BP107" s="82"/>
      <c r="BQ107" s="83"/>
      <c r="BR107" s="83"/>
      <c r="BS107" s="83"/>
    </row>
    <row r="108" spans="1:71" ht="39.75" customHeight="1">
      <c r="A108" s="47" t="s">
        <v>154</v>
      </c>
      <c r="B108" s="44" t="s">
        <v>38</v>
      </c>
      <c r="C108" s="50" t="s">
        <v>155</v>
      </c>
      <c r="D108" s="45" t="s">
        <v>27</v>
      </c>
      <c r="E108" s="240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9"/>
      <c r="Q108" s="259" t="s">
        <v>104</v>
      </c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9"/>
      <c r="AC108" s="46">
        <v>15</v>
      </c>
      <c r="AD108" s="46">
        <v>60</v>
      </c>
      <c r="AE108" s="42">
        <v>3</v>
      </c>
      <c r="AF108" s="2"/>
      <c r="AG108" s="2"/>
      <c r="AH108" s="2"/>
      <c r="AI108" s="2"/>
      <c r="AJ108" s="2"/>
      <c r="AK108" s="2"/>
      <c r="AL108" s="2"/>
      <c r="AM108" s="2"/>
      <c r="AN108" s="2"/>
      <c r="AO108" s="78"/>
      <c r="AP108" s="79"/>
      <c r="AQ108" s="80"/>
      <c r="AR108" s="81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3"/>
      <c r="BG108" s="83"/>
      <c r="BH108" s="82"/>
      <c r="BI108" s="82"/>
      <c r="BJ108" s="82"/>
      <c r="BK108" s="82"/>
      <c r="BL108" s="82"/>
      <c r="BM108" s="82"/>
      <c r="BN108" s="82"/>
      <c r="BO108" s="82"/>
      <c r="BP108" s="82"/>
      <c r="BQ108" s="83"/>
      <c r="BR108" s="83"/>
      <c r="BS108" s="83"/>
    </row>
    <row r="109" spans="1:71" ht="39.75" customHeight="1">
      <c r="A109" s="47" t="s">
        <v>156</v>
      </c>
      <c r="B109" s="44" t="s">
        <v>38</v>
      </c>
      <c r="C109" s="50" t="s">
        <v>157</v>
      </c>
      <c r="D109" s="45" t="s">
        <v>27</v>
      </c>
      <c r="E109" s="240" t="s">
        <v>104</v>
      </c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9"/>
      <c r="Q109" s="240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9"/>
      <c r="AC109" s="46">
        <v>15</v>
      </c>
      <c r="AD109" s="46">
        <v>35</v>
      </c>
      <c r="AE109" s="42">
        <v>2</v>
      </c>
      <c r="AF109" s="2"/>
      <c r="AG109" s="2"/>
      <c r="AH109" s="2"/>
      <c r="AI109" s="2"/>
      <c r="AJ109" s="2"/>
      <c r="AK109" s="2"/>
      <c r="AL109" s="2"/>
      <c r="AM109" s="2"/>
      <c r="AN109" s="2"/>
      <c r="AO109" s="78"/>
      <c r="AP109" s="79"/>
      <c r="AQ109" s="80"/>
      <c r="AR109" s="81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3"/>
      <c r="BG109" s="83"/>
      <c r="BH109" s="82"/>
      <c r="BI109" s="82"/>
      <c r="BJ109" s="82"/>
      <c r="BK109" s="82"/>
      <c r="BL109" s="82"/>
      <c r="BM109" s="82"/>
      <c r="BN109" s="82"/>
      <c r="BO109" s="82"/>
      <c r="BP109" s="82"/>
      <c r="BQ109" s="83"/>
      <c r="BR109" s="83"/>
      <c r="BS109" s="83"/>
    </row>
    <row r="110" spans="1:71" ht="39.75" customHeight="1">
      <c r="A110" s="47" t="s">
        <v>158</v>
      </c>
      <c r="B110" s="44" t="s">
        <v>38</v>
      </c>
      <c r="C110" s="50" t="s">
        <v>157</v>
      </c>
      <c r="D110" s="30" t="s">
        <v>156</v>
      </c>
      <c r="E110" s="240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9"/>
      <c r="Q110" s="259" t="s">
        <v>104</v>
      </c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9"/>
      <c r="AC110" s="46">
        <v>15</v>
      </c>
      <c r="AD110" s="46">
        <v>35</v>
      </c>
      <c r="AE110" s="42">
        <v>2</v>
      </c>
      <c r="AF110" s="2"/>
      <c r="AG110" s="2"/>
      <c r="AH110" s="2"/>
      <c r="AI110" s="2"/>
      <c r="AJ110" s="2"/>
      <c r="AK110" s="2"/>
      <c r="AL110" s="2"/>
      <c r="AM110" s="2"/>
      <c r="AN110" s="2"/>
      <c r="AO110" s="78"/>
      <c r="AP110" s="79"/>
      <c r="AQ110" s="80"/>
      <c r="AR110" s="81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3"/>
      <c r="BG110" s="83"/>
      <c r="BH110" s="82"/>
      <c r="BI110" s="82"/>
      <c r="BJ110" s="82"/>
      <c r="BK110" s="82"/>
      <c r="BL110" s="82"/>
      <c r="BM110" s="82"/>
      <c r="BN110" s="82"/>
      <c r="BO110" s="82"/>
      <c r="BP110" s="82"/>
      <c r="BQ110" s="83"/>
      <c r="BR110" s="83"/>
      <c r="BS110" s="83"/>
    </row>
    <row r="111" spans="1:71" ht="39.75" customHeight="1">
      <c r="A111" s="47" t="s">
        <v>159</v>
      </c>
      <c r="B111" s="44" t="s">
        <v>38</v>
      </c>
      <c r="C111" s="50" t="s">
        <v>160</v>
      </c>
      <c r="D111" s="45" t="s">
        <v>27</v>
      </c>
      <c r="E111" s="240" t="s">
        <v>104</v>
      </c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9"/>
      <c r="Q111" s="259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9"/>
      <c r="AC111" s="46">
        <v>15</v>
      </c>
      <c r="AD111" s="46">
        <v>10</v>
      </c>
      <c r="AE111" s="42">
        <v>1</v>
      </c>
      <c r="AF111" s="2"/>
      <c r="AG111" s="2"/>
      <c r="AH111" s="2"/>
      <c r="AI111" s="2"/>
      <c r="AJ111" s="2"/>
      <c r="AK111" s="2"/>
      <c r="AL111" s="2"/>
      <c r="AM111" s="2"/>
      <c r="AN111" s="2"/>
      <c r="AO111" s="97"/>
      <c r="AP111" s="98"/>
      <c r="AQ111" s="80"/>
      <c r="AR111" s="81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3"/>
      <c r="BE111" s="82"/>
      <c r="BF111" s="83"/>
      <c r="BG111" s="83"/>
      <c r="BH111" s="82"/>
      <c r="BI111" s="82"/>
      <c r="BJ111" s="82"/>
      <c r="BK111" s="82"/>
      <c r="BL111" s="82"/>
      <c r="BM111" s="82"/>
      <c r="BN111" s="82"/>
      <c r="BO111" s="82"/>
      <c r="BP111" s="82"/>
      <c r="BQ111" s="83"/>
      <c r="BR111" s="83"/>
      <c r="BS111" s="83"/>
    </row>
    <row r="112" spans="1:71" ht="39.75" customHeight="1">
      <c r="A112" s="47" t="s">
        <v>161</v>
      </c>
      <c r="B112" s="44" t="s">
        <v>38</v>
      </c>
      <c r="C112" s="50" t="s">
        <v>160</v>
      </c>
      <c r="D112" s="45" t="s">
        <v>159</v>
      </c>
      <c r="E112" s="240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9"/>
      <c r="Q112" s="259" t="s">
        <v>104</v>
      </c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9"/>
      <c r="AC112" s="46">
        <v>15</v>
      </c>
      <c r="AD112" s="46">
        <v>10</v>
      </c>
      <c r="AE112" s="42">
        <v>1</v>
      </c>
      <c r="AF112" s="2"/>
      <c r="AG112" s="2"/>
      <c r="AH112" s="2"/>
      <c r="AI112" s="2"/>
      <c r="AJ112" s="2"/>
      <c r="AK112" s="2"/>
      <c r="AL112" s="2"/>
      <c r="AM112" s="2"/>
      <c r="AN112" s="2"/>
      <c r="AO112" s="78"/>
      <c r="AP112" s="79"/>
      <c r="AQ112" s="80"/>
      <c r="AR112" s="81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3"/>
      <c r="BG112" s="83"/>
      <c r="BH112" s="82"/>
      <c r="BI112" s="82"/>
      <c r="BJ112" s="82"/>
      <c r="BK112" s="82"/>
      <c r="BL112" s="82"/>
      <c r="BM112" s="82"/>
      <c r="BN112" s="82"/>
      <c r="BO112" s="82"/>
      <c r="BP112" s="82"/>
      <c r="BQ112" s="83"/>
      <c r="BR112" s="83"/>
      <c r="BS112" s="83"/>
    </row>
    <row r="113" spans="1:71" ht="39.75" customHeight="1">
      <c r="A113" s="47" t="s">
        <v>162</v>
      </c>
      <c r="B113" s="55" t="s">
        <v>38</v>
      </c>
      <c r="C113" s="50" t="s">
        <v>163</v>
      </c>
      <c r="D113" s="50" t="s">
        <v>27</v>
      </c>
      <c r="E113" s="240" t="s">
        <v>104</v>
      </c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9"/>
      <c r="Q113" s="259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9"/>
      <c r="AC113" s="46">
        <v>15</v>
      </c>
      <c r="AD113" s="46">
        <v>10</v>
      </c>
      <c r="AE113" s="42">
        <v>1</v>
      </c>
      <c r="AF113" s="2"/>
      <c r="AG113" s="2"/>
      <c r="AH113" s="2"/>
      <c r="AI113" s="2"/>
      <c r="AJ113" s="2"/>
      <c r="AK113" s="2"/>
      <c r="AL113" s="2"/>
      <c r="AM113" s="2"/>
      <c r="AN113" s="2"/>
      <c r="AO113" s="78"/>
      <c r="AP113" s="96"/>
      <c r="AQ113" s="80"/>
      <c r="AR113" s="81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3"/>
      <c r="BF113" s="83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3"/>
      <c r="BR113" s="83"/>
      <c r="BS113" s="83"/>
    </row>
    <row r="114" spans="1:71" ht="39.75" customHeight="1">
      <c r="A114" s="47" t="s">
        <v>164</v>
      </c>
      <c r="B114" s="55" t="s">
        <v>38</v>
      </c>
      <c r="C114" s="50" t="s">
        <v>141</v>
      </c>
      <c r="D114" s="50" t="s">
        <v>165</v>
      </c>
      <c r="E114" s="240" t="s">
        <v>104</v>
      </c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9"/>
      <c r="Q114" s="259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9"/>
      <c r="AC114" s="46">
        <v>16</v>
      </c>
      <c r="AD114" s="46">
        <v>60</v>
      </c>
      <c r="AE114" s="42">
        <v>3</v>
      </c>
      <c r="AF114" s="2"/>
      <c r="AG114" s="2"/>
      <c r="AH114" s="2"/>
      <c r="AI114" s="2"/>
      <c r="AJ114" s="2"/>
      <c r="AK114" s="2"/>
      <c r="AL114" s="2"/>
      <c r="AM114" s="2"/>
      <c r="AN114" s="2"/>
      <c r="AO114" s="78"/>
      <c r="AP114" s="96"/>
      <c r="AQ114" s="80"/>
      <c r="AR114" s="81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3"/>
      <c r="BF114" s="83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3"/>
      <c r="BR114" s="83"/>
      <c r="BS114" s="83"/>
    </row>
    <row r="115" spans="1:71" ht="39.75" customHeight="1">
      <c r="A115" s="43" t="s">
        <v>166</v>
      </c>
      <c r="B115" s="44" t="s">
        <v>38</v>
      </c>
      <c r="C115" s="50" t="s">
        <v>167</v>
      </c>
      <c r="D115" s="45" t="s">
        <v>27</v>
      </c>
      <c r="E115" s="240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9"/>
      <c r="Q115" s="240" t="s">
        <v>104</v>
      </c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9"/>
      <c r="AC115" s="46">
        <v>15</v>
      </c>
      <c r="AD115" s="46">
        <v>60</v>
      </c>
      <c r="AE115" s="42">
        <v>3</v>
      </c>
      <c r="AF115" s="2"/>
      <c r="AG115" s="2"/>
      <c r="AH115" s="2"/>
      <c r="AI115" s="2"/>
      <c r="AJ115" s="2"/>
      <c r="AK115" s="2"/>
      <c r="AL115" s="2"/>
      <c r="AM115" s="2"/>
      <c r="AN115" s="2"/>
      <c r="AO115" s="78"/>
      <c r="AP115" s="79"/>
      <c r="AQ115" s="80"/>
      <c r="AR115" s="81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3"/>
      <c r="BR115" s="83"/>
      <c r="BS115" s="83"/>
    </row>
    <row r="116" spans="1:71" ht="39.75" customHeight="1">
      <c r="A116" s="261" t="s">
        <v>168</v>
      </c>
      <c r="B116" s="228"/>
      <c r="C116" s="228"/>
      <c r="D116" s="229"/>
      <c r="E116" s="99"/>
      <c r="F116" s="100"/>
      <c r="G116" s="100"/>
      <c r="H116" s="99"/>
      <c r="I116" s="100"/>
      <c r="J116" s="100"/>
      <c r="K116" s="99"/>
      <c r="L116" s="100"/>
      <c r="M116" s="100"/>
      <c r="N116" s="99"/>
      <c r="O116" s="100"/>
      <c r="P116" s="100"/>
      <c r="Q116" s="17"/>
      <c r="R116" s="11"/>
      <c r="S116" s="11"/>
      <c r="T116" s="17">
        <v>4</v>
      </c>
      <c r="U116" s="11"/>
      <c r="V116" s="11"/>
      <c r="W116" s="17">
        <v>6</v>
      </c>
      <c r="X116" s="11"/>
      <c r="Y116" s="11"/>
      <c r="Z116" s="17"/>
      <c r="AA116" s="11"/>
      <c r="AB116" s="11"/>
      <c r="AC116" s="251">
        <v>250</v>
      </c>
      <c r="AD116" s="229"/>
      <c r="AE116" s="42">
        <f>SUM(E116,H116,K116,K116,N116,Q116,T116,W116,Z116)</f>
        <v>10</v>
      </c>
      <c r="AF116" s="82"/>
      <c r="AG116" s="82"/>
      <c r="AH116" s="82"/>
      <c r="AI116" s="82"/>
      <c r="AJ116" s="82"/>
      <c r="AK116" s="82"/>
      <c r="AL116" s="2"/>
      <c r="AM116" s="82"/>
      <c r="AN116" s="82"/>
      <c r="AO116" s="78"/>
      <c r="AP116" s="79"/>
      <c r="AQ116" s="80"/>
      <c r="AR116" s="81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3"/>
      <c r="BR116" s="83"/>
      <c r="BS116" s="83"/>
    </row>
    <row r="117" spans="1:71" ht="39.75" customHeight="1">
      <c r="A117" s="261" t="s">
        <v>169</v>
      </c>
      <c r="B117" s="228"/>
      <c r="C117" s="228"/>
      <c r="D117" s="229"/>
      <c r="E117" s="101"/>
      <c r="F117" s="102"/>
      <c r="G117" s="102"/>
      <c r="H117" s="101"/>
      <c r="I117" s="102"/>
      <c r="J117" s="102"/>
      <c r="K117" s="101"/>
      <c r="L117" s="102"/>
      <c r="M117" s="102"/>
      <c r="N117" s="101"/>
      <c r="O117" s="102"/>
      <c r="P117" s="102"/>
      <c r="Q117" s="17"/>
      <c r="R117" s="11"/>
      <c r="S117" s="11"/>
      <c r="T117" s="17"/>
      <c r="U117" s="11"/>
      <c r="V117" s="11"/>
      <c r="W117" s="17"/>
      <c r="X117" s="11"/>
      <c r="Y117" s="11"/>
      <c r="Z117" s="17">
        <v>9</v>
      </c>
      <c r="AA117" s="11">
        <v>25</v>
      </c>
      <c r="AB117" s="11">
        <v>125</v>
      </c>
      <c r="AC117" s="253">
        <v>225</v>
      </c>
      <c r="AD117" s="229"/>
      <c r="AE117" s="10">
        <f>SUM(E117,H117,K117,N117,Q117,T117,W117,Z117)</f>
        <v>9</v>
      </c>
      <c r="AF117" s="82"/>
      <c r="AG117" s="82"/>
      <c r="AH117" s="82"/>
      <c r="AI117" s="82"/>
      <c r="AJ117" s="82"/>
      <c r="AK117" s="82"/>
      <c r="AL117" s="82"/>
      <c r="AM117" s="82"/>
      <c r="AN117" s="82"/>
      <c r="AO117" s="78"/>
      <c r="AP117" s="79"/>
      <c r="AQ117" s="80"/>
      <c r="AR117" s="81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3"/>
      <c r="BR117" s="83"/>
      <c r="BS117" s="83"/>
    </row>
    <row r="118" spans="1:71" ht="39.75" customHeight="1">
      <c r="A118" s="237" t="s">
        <v>170</v>
      </c>
      <c r="B118" s="228"/>
      <c r="C118" s="228"/>
      <c r="D118" s="229"/>
      <c r="E118" s="103">
        <f>SUM(E7:E54,E56:E70,E72:E77,E79)</f>
        <v>29</v>
      </c>
      <c r="F118" s="104">
        <f t="shared" ref="F118:AB118" si="19">SUM(F7:F117)</f>
        <v>273.5</v>
      </c>
      <c r="G118" s="104">
        <f t="shared" si="19"/>
        <v>526.5</v>
      </c>
      <c r="H118" s="103">
        <f t="shared" si="19"/>
        <v>31</v>
      </c>
      <c r="I118" s="104">
        <f t="shared" si="19"/>
        <v>331</v>
      </c>
      <c r="J118" s="104">
        <f t="shared" si="19"/>
        <v>544</v>
      </c>
      <c r="K118" s="103">
        <f t="shared" si="19"/>
        <v>30</v>
      </c>
      <c r="L118" s="104">
        <f t="shared" si="19"/>
        <v>335.5</v>
      </c>
      <c r="M118" s="104">
        <f t="shared" si="19"/>
        <v>514.5</v>
      </c>
      <c r="N118" s="103">
        <f t="shared" si="19"/>
        <v>30</v>
      </c>
      <c r="O118" s="104">
        <f t="shared" si="19"/>
        <v>320.5</v>
      </c>
      <c r="P118" s="104">
        <f t="shared" si="19"/>
        <v>529.5</v>
      </c>
      <c r="Q118" s="103">
        <f t="shared" si="19"/>
        <v>30</v>
      </c>
      <c r="R118" s="104">
        <f t="shared" si="19"/>
        <v>238</v>
      </c>
      <c r="S118" s="104">
        <f t="shared" si="19"/>
        <v>462</v>
      </c>
      <c r="T118" s="103">
        <f t="shared" si="19"/>
        <v>30</v>
      </c>
      <c r="U118" s="104">
        <f t="shared" si="19"/>
        <v>238</v>
      </c>
      <c r="V118" s="104">
        <f t="shared" si="19"/>
        <v>512</v>
      </c>
      <c r="W118" s="103">
        <f t="shared" si="19"/>
        <v>31</v>
      </c>
      <c r="X118" s="104">
        <f t="shared" si="19"/>
        <v>231</v>
      </c>
      <c r="Y118" s="104">
        <f t="shared" si="19"/>
        <v>494</v>
      </c>
      <c r="Z118" s="103">
        <f t="shared" si="19"/>
        <v>29</v>
      </c>
      <c r="AA118" s="104">
        <f t="shared" si="19"/>
        <v>181</v>
      </c>
      <c r="AB118" s="104">
        <f t="shared" si="19"/>
        <v>444</v>
      </c>
      <c r="AC118" s="260">
        <f>SUM(AC117,AC116,AC79,AC72:AD77,AC56:AD70,AC7:AD54)</f>
        <v>6000</v>
      </c>
      <c r="AD118" s="229"/>
      <c r="AE118" s="103">
        <f>SUM(AE117,AE116,AE79,AE72:AE77,AE56:AE70,AE7:AE54)</f>
        <v>240</v>
      </c>
      <c r="AF118" s="82"/>
      <c r="AG118" s="82"/>
      <c r="AH118" s="82"/>
      <c r="AI118" s="82"/>
      <c r="AJ118" s="82"/>
      <c r="AK118" s="82"/>
      <c r="AL118" s="82"/>
      <c r="AM118" s="82"/>
      <c r="AN118" s="82"/>
      <c r="AO118" s="78"/>
      <c r="AP118" s="79"/>
      <c r="AQ118" s="80"/>
      <c r="AR118" s="81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3"/>
      <c r="BR118" s="83"/>
      <c r="BS118" s="83"/>
    </row>
    <row r="119" spans="1:71" ht="12" customHeight="1">
      <c r="A119" s="78"/>
      <c r="B119" s="79"/>
      <c r="C119" s="80"/>
      <c r="D119" s="81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3"/>
      <c r="AD119" s="83"/>
      <c r="AE119" s="83"/>
      <c r="AF119" s="82"/>
      <c r="AG119" s="82"/>
      <c r="AH119" s="82"/>
      <c r="AI119" s="82"/>
      <c r="AJ119" s="82"/>
      <c r="AK119" s="82"/>
      <c r="AL119" s="82"/>
      <c r="AM119" s="82"/>
      <c r="AN119" s="82"/>
      <c r="AO119" s="78"/>
      <c r="AP119" s="79"/>
      <c r="AQ119" s="80"/>
      <c r="AR119" s="81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3"/>
      <c r="BR119" s="83"/>
      <c r="BS119" s="83"/>
    </row>
    <row r="120" spans="1:71" ht="12" customHeight="1">
      <c r="A120" s="78"/>
      <c r="B120" s="79"/>
      <c r="C120" s="80"/>
      <c r="D120" s="81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3"/>
      <c r="T120" s="82"/>
      <c r="U120" s="82"/>
      <c r="V120" s="82"/>
      <c r="W120" s="82"/>
      <c r="X120" s="82"/>
      <c r="Y120" s="82"/>
      <c r="Z120" s="82"/>
      <c r="AA120" s="82"/>
      <c r="AB120" s="82"/>
      <c r="AC120" s="83"/>
      <c r="AD120" s="83"/>
      <c r="AE120" s="83"/>
      <c r="AF120" s="82"/>
      <c r="AG120" s="82"/>
      <c r="AH120" s="82"/>
      <c r="AI120" s="82"/>
      <c r="AJ120" s="82"/>
      <c r="AK120" s="82"/>
      <c r="AL120" s="82"/>
      <c r="AM120" s="82"/>
      <c r="AN120" s="82"/>
      <c r="AO120" s="78"/>
      <c r="AP120" s="79"/>
      <c r="AQ120" s="80"/>
      <c r="AR120" s="81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3"/>
      <c r="BR120" s="83"/>
      <c r="BS120" s="83"/>
    </row>
    <row r="121" spans="1:71" ht="12" customHeight="1">
      <c r="A121" s="78"/>
      <c r="B121" s="79"/>
      <c r="C121" s="80"/>
      <c r="D121" s="81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3"/>
      <c r="T121" s="82"/>
      <c r="U121" s="82"/>
      <c r="V121" s="82"/>
      <c r="W121" s="82"/>
      <c r="X121" s="82"/>
      <c r="Y121" s="82"/>
      <c r="Z121" s="82"/>
      <c r="AA121" s="82"/>
      <c r="AB121" s="82"/>
      <c r="AC121" s="83"/>
      <c r="AD121" s="83"/>
      <c r="AE121" s="83"/>
      <c r="AF121" s="82"/>
      <c r="AG121" s="82"/>
      <c r="AH121" s="82"/>
      <c r="AI121" s="82"/>
      <c r="AJ121" s="82"/>
      <c r="AK121" s="82"/>
      <c r="AL121" s="82"/>
      <c r="AM121" s="82"/>
      <c r="AN121" s="82"/>
      <c r="AO121" s="78"/>
      <c r="AP121" s="79"/>
      <c r="AQ121" s="80"/>
      <c r="AR121" s="81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3"/>
      <c r="BR121" s="83"/>
      <c r="BS121" s="83"/>
    </row>
    <row r="122" spans="1:71" ht="12" customHeight="1">
      <c r="A122" s="78"/>
      <c r="B122" s="79"/>
      <c r="C122" s="80"/>
      <c r="D122" s="81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3"/>
      <c r="T122" s="82"/>
      <c r="U122" s="82"/>
      <c r="V122" s="82"/>
      <c r="W122" s="82"/>
      <c r="X122" s="82"/>
      <c r="Y122" s="82"/>
      <c r="Z122" s="82"/>
      <c r="AA122" s="82"/>
      <c r="AB122" s="82"/>
      <c r="AC122" s="83"/>
      <c r="AD122" s="83"/>
      <c r="AE122" s="83"/>
      <c r="AF122" s="82"/>
      <c r="AG122" s="82"/>
      <c r="AH122" s="82"/>
      <c r="AI122" s="82"/>
      <c r="AJ122" s="82"/>
      <c r="AK122" s="82"/>
      <c r="AL122" s="82"/>
      <c r="AM122" s="82"/>
      <c r="AN122" s="82"/>
      <c r="AO122" s="78"/>
      <c r="AP122" s="79"/>
      <c r="AQ122" s="80"/>
      <c r="AR122" s="81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3"/>
      <c r="BR122" s="83"/>
      <c r="BS122" s="83"/>
    </row>
    <row r="123" spans="1:71" ht="12" customHeight="1">
      <c r="A123" s="262" t="s">
        <v>253</v>
      </c>
      <c r="B123" s="263"/>
      <c r="C123" s="263"/>
      <c r="D123" s="263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3"/>
      <c r="T123" s="82"/>
      <c r="U123" s="82"/>
      <c r="V123" s="82"/>
      <c r="W123" s="82"/>
      <c r="X123" s="82"/>
      <c r="Y123" s="82"/>
      <c r="Z123" s="82"/>
      <c r="AA123" s="82"/>
      <c r="AB123" s="82"/>
      <c r="AC123" s="83"/>
      <c r="AD123" s="83"/>
      <c r="AE123" s="83"/>
      <c r="AF123" s="82"/>
      <c r="AG123" s="82"/>
      <c r="AH123" s="82"/>
      <c r="AI123" s="82"/>
      <c r="AJ123" s="82"/>
      <c r="AK123" s="82"/>
      <c r="AL123" s="82"/>
      <c r="AM123" s="82"/>
      <c r="AN123" s="82"/>
      <c r="AO123" s="78"/>
      <c r="AP123" s="79"/>
      <c r="AQ123" s="80"/>
      <c r="AR123" s="81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3"/>
      <c r="BR123" s="83"/>
      <c r="BS123" s="83"/>
    </row>
    <row r="124" spans="1:71" ht="12" customHeight="1">
      <c r="A124" s="263"/>
      <c r="B124" s="263"/>
      <c r="C124" s="263"/>
      <c r="D124" s="263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3"/>
      <c r="S124" s="83"/>
      <c r="T124" s="82"/>
      <c r="U124" s="82"/>
      <c r="V124" s="82"/>
      <c r="W124" s="82"/>
      <c r="X124" s="82"/>
      <c r="Y124" s="82"/>
      <c r="Z124" s="82"/>
      <c r="AA124" s="82"/>
      <c r="AB124" s="82"/>
      <c r="AC124" s="83"/>
      <c r="AD124" s="83"/>
      <c r="AE124" s="83"/>
      <c r="AF124" s="82"/>
      <c r="AG124" s="82"/>
      <c r="AH124" s="82"/>
      <c r="AI124" s="82"/>
      <c r="AJ124" s="82"/>
      <c r="AK124" s="82"/>
      <c r="AL124" s="82"/>
      <c r="AM124" s="82"/>
      <c r="AN124" s="82"/>
      <c r="AO124" s="78"/>
      <c r="AP124" s="79"/>
      <c r="AQ124" s="80"/>
      <c r="AR124" s="81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3"/>
      <c r="BR124" s="83"/>
      <c r="BS124" s="83"/>
    </row>
    <row r="125" spans="1:71" ht="12" customHeight="1">
      <c r="A125" s="263"/>
      <c r="B125" s="263"/>
      <c r="C125" s="263"/>
      <c r="D125" s="263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3"/>
      <c r="S125" s="83"/>
      <c r="T125" s="82"/>
      <c r="U125" s="82"/>
      <c r="V125" s="82"/>
      <c r="W125" s="82"/>
      <c r="X125" s="82"/>
      <c r="Y125" s="82"/>
      <c r="Z125" s="82"/>
      <c r="AA125" s="82"/>
      <c r="AB125" s="82"/>
      <c r="AC125" s="83"/>
      <c r="AD125" s="83"/>
      <c r="AE125" s="83"/>
      <c r="AF125" s="82"/>
      <c r="AG125" s="82"/>
      <c r="AH125" s="82"/>
      <c r="AI125" s="82"/>
      <c r="AJ125" s="82"/>
      <c r="AK125" s="82"/>
      <c r="AL125" s="82"/>
      <c r="AM125" s="82"/>
      <c r="AN125" s="82"/>
      <c r="AO125" s="78"/>
      <c r="AP125" s="79"/>
      <c r="AQ125" s="80"/>
      <c r="AR125" s="81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3"/>
      <c r="BR125" s="83"/>
      <c r="BS125" s="83"/>
    </row>
    <row r="126" spans="1:71" ht="12" customHeight="1">
      <c r="A126" s="263"/>
      <c r="B126" s="263"/>
      <c r="C126" s="263"/>
      <c r="D126" s="263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3"/>
      <c r="S126" s="83"/>
      <c r="T126" s="82"/>
      <c r="U126" s="82"/>
      <c r="V126" s="82"/>
      <c r="W126" s="82"/>
      <c r="X126" s="82"/>
      <c r="Y126" s="82"/>
      <c r="Z126" s="82"/>
      <c r="AA126" s="82"/>
      <c r="AB126" s="82"/>
      <c r="AC126" s="83"/>
      <c r="AD126" s="83"/>
      <c r="AE126" s="83"/>
      <c r="AF126" s="82"/>
      <c r="AG126" s="82"/>
      <c r="AH126" s="82"/>
      <c r="AI126" s="82"/>
      <c r="AJ126" s="82"/>
      <c r="AK126" s="82"/>
      <c r="AL126" s="82"/>
      <c r="AM126" s="82"/>
      <c r="AN126" s="82"/>
      <c r="AO126" s="78"/>
      <c r="AP126" s="79"/>
      <c r="AQ126" s="80"/>
      <c r="AR126" s="81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3"/>
      <c r="BR126" s="83"/>
      <c r="BS126" s="83"/>
    </row>
    <row r="127" spans="1:71" ht="12" customHeight="1">
      <c r="A127" s="263"/>
      <c r="B127" s="263"/>
      <c r="C127" s="263"/>
      <c r="D127" s="263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3"/>
      <c r="S127" s="83"/>
      <c r="T127" s="82" t="s">
        <v>254</v>
      </c>
      <c r="U127" s="82"/>
      <c r="V127" s="82"/>
      <c r="W127" s="82"/>
      <c r="X127" s="82"/>
      <c r="Y127" s="82"/>
      <c r="Z127" s="82"/>
      <c r="AA127" s="82"/>
      <c r="AB127" s="82"/>
      <c r="AC127" s="83"/>
      <c r="AD127" s="83"/>
      <c r="AE127" s="83"/>
      <c r="AF127" s="82"/>
      <c r="AG127" s="82"/>
      <c r="AH127" s="82"/>
      <c r="AI127" s="82"/>
      <c r="AJ127" s="82"/>
      <c r="AK127" s="82"/>
      <c r="AL127" s="82"/>
      <c r="AM127" s="82"/>
      <c r="AN127" s="82"/>
      <c r="AO127" s="78"/>
      <c r="AP127" s="79"/>
      <c r="AQ127" s="80"/>
      <c r="AR127" s="81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3"/>
      <c r="BR127" s="83"/>
      <c r="BS127" s="83"/>
    </row>
    <row r="128" spans="1:71" ht="12" customHeight="1">
      <c r="A128" s="263"/>
      <c r="B128" s="263"/>
      <c r="C128" s="263"/>
      <c r="D128" s="263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3"/>
      <c r="S128" s="83"/>
      <c r="T128" s="82"/>
      <c r="U128" s="82"/>
      <c r="V128" s="82"/>
      <c r="W128" s="82"/>
      <c r="X128" s="82"/>
      <c r="Y128" s="82"/>
      <c r="Z128" s="82"/>
      <c r="AA128" s="82"/>
      <c r="AB128" s="82"/>
      <c r="AC128" s="83"/>
      <c r="AD128" s="83"/>
      <c r="AE128" s="83"/>
      <c r="AF128" s="82"/>
      <c r="AG128" s="82"/>
      <c r="AH128" s="82"/>
      <c r="AI128" s="82"/>
      <c r="AJ128" s="82"/>
      <c r="AK128" s="82"/>
      <c r="AL128" s="82"/>
      <c r="AM128" s="82"/>
      <c r="AN128" s="82"/>
      <c r="AO128" s="78"/>
      <c r="AP128" s="79"/>
      <c r="AQ128" s="80"/>
      <c r="AR128" s="81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3"/>
      <c r="BR128" s="83"/>
      <c r="BS128" s="83"/>
    </row>
    <row r="129" spans="1:71" ht="12" customHeight="1">
      <c r="A129" s="263"/>
      <c r="B129" s="263"/>
      <c r="C129" s="263"/>
      <c r="D129" s="263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3"/>
      <c r="Q129" s="82"/>
      <c r="R129" s="83"/>
      <c r="S129" s="83"/>
      <c r="T129" s="82"/>
      <c r="U129" s="82"/>
      <c r="V129" s="82"/>
      <c r="W129" s="82"/>
      <c r="X129" s="82"/>
      <c r="Y129" s="82"/>
      <c r="Z129" s="82"/>
      <c r="AA129" s="82"/>
      <c r="AB129" s="82"/>
      <c r="AC129" s="83"/>
      <c r="AD129" s="83"/>
      <c r="AE129" s="83"/>
      <c r="AF129" s="82"/>
      <c r="AG129" s="82"/>
      <c r="AH129" s="82"/>
      <c r="AI129" s="82"/>
      <c r="AJ129" s="82"/>
      <c r="AK129" s="82"/>
      <c r="AL129" s="82"/>
      <c r="AM129" s="82"/>
      <c r="AN129" s="82"/>
      <c r="AO129" s="78"/>
      <c r="AP129" s="79"/>
      <c r="AQ129" s="80"/>
      <c r="AR129" s="81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3"/>
      <c r="BR129" s="83"/>
      <c r="BS129" s="83"/>
    </row>
    <row r="130" spans="1:71" ht="12" customHeight="1">
      <c r="A130" s="263"/>
      <c r="B130" s="263"/>
      <c r="C130" s="263"/>
      <c r="D130" s="263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3"/>
      <c r="S130" s="83"/>
      <c r="T130" s="82"/>
      <c r="U130" s="82"/>
      <c r="V130" s="82"/>
      <c r="W130" s="82"/>
      <c r="X130" s="82"/>
      <c r="Y130" s="82"/>
      <c r="Z130" s="82"/>
      <c r="AA130" s="82"/>
      <c r="AB130" s="82"/>
      <c r="AC130" s="83"/>
      <c r="AD130" s="83"/>
      <c r="AE130" s="83"/>
      <c r="AF130" s="82"/>
      <c r="AG130" s="82"/>
      <c r="AH130" s="82"/>
      <c r="AI130" s="82"/>
      <c r="AJ130" s="82"/>
      <c r="AK130" s="82"/>
      <c r="AL130" s="82"/>
      <c r="AM130" s="82"/>
      <c r="AN130" s="82"/>
      <c r="AO130" s="78"/>
      <c r="AP130" s="79"/>
      <c r="AQ130" s="80"/>
      <c r="AR130" s="81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3"/>
      <c r="BR130" s="83"/>
      <c r="BS130" s="83"/>
    </row>
    <row r="131" spans="1:71" ht="12" customHeight="1">
      <c r="A131" s="263"/>
      <c r="B131" s="263"/>
      <c r="C131" s="263"/>
      <c r="D131" s="263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3"/>
      <c r="R131" s="83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3"/>
      <c r="AD131" s="83"/>
      <c r="AE131" s="83"/>
      <c r="AF131" s="82"/>
      <c r="AG131" s="82"/>
      <c r="AH131" s="82"/>
      <c r="AI131" s="82"/>
      <c r="AJ131" s="82"/>
      <c r="AK131" s="82"/>
      <c r="AL131" s="82"/>
      <c r="AM131" s="82"/>
      <c r="AN131" s="82"/>
      <c r="AO131" s="78"/>
      <c r="AP131" s="79"/>
      <c r="AQ131" s="80"/>
      <c r="AR131" s="81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3"/>
      <c r="BR131" s="83"/>
      <c r="BS131" s="83"/>
    </row>
    <row r="132" spans="1:71" ht="12" customHeight="1">
      <c r="A132" s="263"/>
      <c r="B132" s="263"/>
      <c r="C132" s="263"/>
      <c r="D132" s="263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3"/>
      <c r="AD132" s="83"/>
      <c r="AE132" s="83"/>
      <c r="AF132" s="82"/>
      <c r="AG132" s="82"/>
      <c r="AH132" s="82"/>
      <c r="AI132" s="82"/>
      <c r="AJ132" s="82"/>
      <c r="AK132" s="82"/>
      <c r="AL132" s="82"/>
      <c r="AM132" s="82"/>
      <c r="AN132" s="82"/>
      <c r="AO132" s="78"/>
      <c r="AP132" s="79"/>
      <c r="AQ132" s="80"/>
      <c r="AR132" s="81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3"/>
      <c r="BR132" s="83"/>
      <c r="BS132" s="83"/>
    </row>
    <row r="133" spans="1:71" ht="12" customHeight="1">
      <c r="A133" s="263"/>
      <c r="B133" s="263"/>
      <c r="C133" s="263"/>
      <c r="D133" s="263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3"/>
      <c r="AD133" s="83"/>
      <c r="AE133" s="83"/>
      <c r="AF133" s="82"/>
      <c r="AG133" s="82"/>
      <c r="AH133" s="82"/>
      <c r="AI133" s="82"/>
      <c r="AJ133" s="82"/>
      <c r="AK133" s="82"/>
      <c r="AL133" s="82"/>
      <c r="AM133" s="82"/>
      <c r="AN133" s="82"/>
      <c r="AO133" s="78"/>
      <c r="AP133" s="79"/>
      <c r="AQ133" s="80"/>
      <c r="AR133" s="81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3"/>
      <c r="BR133" s="83"/>
      <c r="BS133" s="83"/>
    </row>
    <row r="134" spans="1:71" ht="12" customHeight="1">
      <c r="A134" s="78"/>
      <c r="B134" s="79"/>
      <c r="C134" s="80"/>
      <c r="D134" s="81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3"/>
      <c r="AD134" s="83"/>
      <c r="AE134" s="83"/>
      <c r="AF134" s="82"/>
      <c r="AG134" s="82"/>
      <c r="AH134" s="82"/>
      <c r="AI134" s="82"/>
      <c r="AJ134" s="82"/>
      <c r="AK134" s="82"/>
      <c r="AL134" s="82"/>
      <c r="AM134" s="82"/>
      <c r="AN134" s="82"/>
      <c r="AO134" s="78"/>
      <c r="AP134" s="79"/>
      <c r="AQ134" s="80"/>
      <c r="AR134" s="81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3"/>
      <c r="BR134" s="83"/>
      <c r="BS134" s="83"/>
    </row>
    <row r="135" spans="1:71" ht="12" customHeight="1">
      <c r="A135" s="78"/>
      <c r="B135" s="79"/>
      <c r="C135" s="80"/>
      <c r="D135" s="81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3"/>
      <c r="AD135" s="83"/>
      <c r="AE135" s="83"/>
      <c r="AF135" s="82"/>
      <c r="AG135" s="82"/>
      <c r="AH135" s="82"/>
      <c r="AI135" s="82"/>
      <c r="AJ135" s="82"/>
      <c r="AK135" s="82"/>
      <c r="AL135" s="82"/>
      <c r="AM135" s="82"/>
      <c r="AN135" s="82"/>
      <c r="AO135" s="78"/>
      <c r="AP135" s="79"/>
      <c r="AQ135" s="80"/>
      <c r="AR135" s="81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3"/>
      <c r="BR135" s="83"/>
      <c r="BS135" s="83"/>
    </row>
    <row r="136" spans="1:71" ht="12" customHeight="1">
      <c r="A136" s="78"/>
      <c r="B136" s="79"/>
      <c r="C136" s="80"/>
      <c r="D136" s="81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3"/>
      <c r="AD136" s="83"/>
      <c r="AE136" s="83"/>
      <c r="AF136" s="82"/>
      <c r="AG136" s="82"/>
      <c r="AH136" s="82"/>
      <c r="AI136" s="82"/>
      <c r="AJ136" s="82"/>
      <c r="AK136" s="82"/>
      <c r="AL136" s="82"/>
      <c r="AM136" s="82"/>
      <c r="AN136" s="82"/>
      <c r="AO136" s="78"/>
      <c r="AP136" s="79"/>
      <c r="AQ136" s="80"/>
      <c r="AR136" s="81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3"/>
      <c r="BR136" s="83"/>
      <c r="BS136" s="83"/>
    </row>
    <row r="137" spans="1:71" ht="12" customHeight="1">
      <c r="A137" s="78"/>
      <c r="B137" s="79"/>
      <c r="C137" s="80"/>
      <c r="D137" s="81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3"/>
      <c r="AD137" s="83"/>
      <c r="AE137" s="83"/>
      <c r="AF137" s="82"/>
      <c r="AG137" s="82"/>
      <c r="AH137" s="82"/>
      <c r="AI137" s="82"/>
      <c r="AJ137" s="82"/>
      <c r="AK137" s="82"/>
      <c r="AL137" s="82"/>
      <c r="AM137" s="82"/>
      <c r="AN137" s="82"/>
      <c r="AO137" s="78"/>
      <c r="AP137" s="79"/>
      <c r="AQ137" s="80"/>
      <c r="AR137" s="81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3"/>
      <c r="BR137" s="83"/>
      <c r="BS137" s="83"/>
    </row>
    <row r="138" spans="1:71" ht="12" customHeight="1">
      <c r="A138" s="78"/>
      <c r="B138" s="79"/>
      <c r="C138" s="80"/>
      <c r="D138" s="81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3"/>
      <c r="AD138" s="83"/>
      <c r="AE138" s="83"/>
      <c r="AF138" s="82"/>
      <c r="AG138" s="82"/>
      <c r="AH138" s="82"/>
      <c r="AI138" s="82"/>
      <c r="AJ138" s="82"/>
      <c r="AK138" s="82"/>
      <c r="AL138" s="82"/>
      <c r="AM138" s="82"/>
      <c r="AN138" s="82"/>
      <c r="AO138" s="78"/>
      <c r="AP138" s="79"/>
      <c r="AQ138" s="80"/>
      <c r="AR138" s="81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3"/>
      <c r="BR138" s="83"/>
      <c r="BS138" s="83"/>
    </row>
    <row r="139" spans="1:71" ht="12" customHeight="1">
      <c r="A139" s="78"/>
      <c r="B139" s="79"/>
      <c r="C139" s="80"/>
      <c r="D139" s="81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3"/>
      <c r="AD139" s="83"/>
      <c r="AE139" s="83"/>
      <c r="AF139" s="82"/>
      <c r="AG139" s="82"/>
      <c r="AH139" s="82"/>
      <c r="AI139" s="82"/>
      <c r="AJ139" s="82"/>
      <c r="AK139" s="82"/>
      <c r="AL139" s="82"/>
      <c r="AM139" s="82"/>
      <c r="AN139" s="82"/>
      <c r="AO139" s="78"/>
      <c r="AP139" s="79"/>
      <c r="AQ139" s="80"/>
      <c r="AR139" s="81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3"/>
      <c r="BR139" s="83"/>
      <c r="BS139" s="83"/>
    </row>
    <row r="140" spans="1:71" ht="12" customHeight="1">
      <c r="A140" s="78"/>
      <c r="B140" s="79"/>
      <c r="C140" s="80"/>
      <c r="D140" s="81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3"/>
      <c r="AD140" s="83"/>
      <c r="AE140" s="83"/>
      <c r="AF140" s="82"/>
      <c r="AG140" s="82"/>
      <c r="AH140" s="82"/>
      <c r="AI140" s="82"/>
      <c r="AJ140" s="82"/>
      <c r="AK140" s="82"/>
      <c r="AL140" s="82"/>
      <c r="AM140" s="82"/>
      <c r="AN140" s="82"/>
      <c r="AO140" s="78"/>
      <c r="AP140" s="79"/>
      <c r="AQ140" s="80"/>
      <c r="AR140" s="81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3"/>
      <c r="BR140" s="83"/>
      <c r="BS140" s="83"/>
    </row>
    <row r="141" spans="1:71" ht="12" customHeight="1">
      <c r="A141" s="78"/>
      <c r="B141" s="79"/>
      <c r="C141" s="80"/>
      <c r="D141" s="81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3"/>
      <c r="AD141" s="83"/>
      <c r="AE141" s="83"/>
      <c r="AF141" s="82"/>
      <c r="AG141" s="82"/>
      <c r="AH141" s="82"/>
      <c r="AI141" s="82"/>
      <c r="AJ141" s="82"/>
      <c r="AK141" s="82"/>
      <c r="AL141" s="82"/>
      <c r="AM141" s="82"/>
      <c r="AN141" s="82"/>
      <c r="AO141" s="78"/>
      <c r="AP141" s="79"/>
      <c r="AQ141" s="80"/>
      <c r="AR141" s="81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3"/>
      <c r="BR141" s="83"/>
      <c r="BS141" s="83"/>
    </row>
    <row r="142" spans="1:71" ht="12" customHeight="1">
      <c r="A142" s="78"/>
      <c r="B142" s="79"/>
      <c r="C142" s="80"/>
      <c r="D142" s="81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3"/>
      <c r="AD142" s="83"/>
      <c r="AE142" s="83"/>
      <c r="AF142" s="82"/>
      <c r="AG142" s="82"/>
      <c r="AH142" s="82"/>
      <c r="AI142" s="82"/>
      <c r="AJ142" s="82"/>
      <c r="AK142" s="82"/>
      <c r="AL142" s="82"/>
      <c r="AM142" s="82"/>
      <c r="AN142" s="82"/>
      <c r="AO142" s="78"/>
      <c r="AP142" s="79"/>
      <c r="AQ142" s="80"/>
      <c r="AR142" s="81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3"/>
      <c r="BR142" s="83"/>
      <c r="BS142" s="83"/>
    </row>
    <row r="143" spans="1:71" ht="12" customHeight="1">
      <c r="A143" s="78"/>
      <c r="B143" s="79"/>
      <c r="C143" s="80"/>
      <c r="D143" s="81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3"/>
      <c r="AD143" s="83"/>
      <c r="AE143" s="83"/>
      <c r="AF143" s="82"/>
      <c r="AG143" s="82"/>
      <c r="AH143" s="82"/>
      <c r="AI143" s="82"/>
      <c r="AJ143" s="82"/>
      <c r="AK143" s="82"/>
      <c r="AL143" s="82"/>
      <c r="AM143" s="82"/>
      <c r="AN143" s="82"/>
      <c r="AO143" s="78"/>
      <c r="AP143" s="79"/>
      <c r="AQ143" s="80"/>
      <c r="AR143" s="81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3"/>
      <c r="BR143" s="83"/>
      <c r="BS143" s="83"/>
    </row>
    <row r="144" spans="1:71" ht="12" customHeight="1">
      <c r="A144" s="78"/>
      <c r="B144" s="79"/>
      <c r="C144" s="80"/>
      <c r="D144" s="81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3"/>
      <c r="AD144" s="83"/>
      <c r="AE144" s="83"/>
      <c r="AF144" s="82"/>
      <c r="AG144" s="82"/>
      <c r="AH144" s="82"/>
      <c r="AI144" s="82"/>
      <c r="AJ144" s="82"/>
      <c r="AK144" s="82"/>
      <c r="AL144" s="82"/>
      <c r="AM144" s="82"/>
      <c r="AN144" s="82"/>
      <c r="AO144" s="78"/>
      <c r="AP144" s="79"/>
      <c r="AQ144" s="80"/>
      <c r="AR144" s="81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3"/>
      <c r="BR144" s="83"/>
      <c r="BS144" s="83"/>
    </row>
    <row r="145" spans="1:71" ht="12" customHeight="1">
      <c r="A145" s="78"/>
      <c r="B145" s="79"/>
      <c r="C145" s="80"/>
      <c r="D145" s="81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3"/>
      <c r="AD145" s="83"/>
      <c r="AE145" s="83"/>
      <c r="AF145" s="82"/>
      <c r="AG145" s="82"/>
      <c r="AH145" s="82"/>
      <c r="AI145" s="82"/>
      <c r="AJ145" s="82"/>
      <c r="AK145" s="82"/>
      <c r="AL145" s="82"/>
      <c r="AM145" s="82"/>
      <c r="AN145" s="82"/>
      <c r="AO145" s="78"/>
      <c r="AP145" s="79"/>
      <c r="AQ145" s="80"/>
      <c r="AR145" s="81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3"/>
      <c r="BR145" s="83"/>
      <c r="BS145" s="83"/>
    </row>
    <row r="146" spans="1:71" ht="12" customHeight="1">
      <c r="A146" s="78"/>
      <c r="B146" s="79"/>
      <c r="C146" s="80"/>
      <c r="D146" s="81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3"/>
      <c r="AD146" s="83"/>
      <c r="AE146" s="83"/>
      <c r="AF146" s="82"/>
      <c r="AG146" s="82"/>
      <c r="AH146" s="82"/>
      <c r="AI146" s="82"/>
      <c r="AJ146" s="82"/>
      <c r="AK146" s="82"/>
      <c r="AL146" s="82"/>
      <c r="AM146" s="82"/>
      <c r="AN146" s="82"/>
      <c r="AO146" s="78"/>
      <c r="AP146" s="79"/>
      <c r="AQ146" s="80"/>
      <c r="AR146" s="81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3"/>
      <c r="BR146" s="83"/>
      <c r="BS146" s="83"/>
    </row>
    <row r="147" spans="1:71" ht="12" customHeight="1">
      <c r="A147" s="78"/>
      <c r="B147" s="79"/>
      <c r="C147" s="80"/>
      <c r="D147" s="81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3"/>
      <c r="AD147" s="83"/>
      <c r="AE147" s="83"/>
      <c r="AF147" s="82"/>
      <c r="AG147" s="82"/>
      <c r="AH147" s="82"/>
      <c r="AI147" s="82"/>
      <c r="AJ147" s="82"/>
      <c r="AK147" s="82"/>
      <c r="AL147" s="82"/>
      <c r="AM147" s="82"/>
      <c r="AN147" s="82"/>
      <c r="AO147" s="78"/>
      <c r="AP147" s="79"/>
      <c r="AQ147" s="80"/>
      <c r="AR147" s="81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3"/>
      <c r="BR147" s="83"/>
      <c r="BS147" s="83"/>
    </row>
    <row r="148" spans="1:71" ht="12" customHeight="1">
      <c r="A148" s="78"/>
      <c r="B148" s="79"/>
      <c r="C148" s="80"/>
      <c r="D148" s="81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3"/>
      <c r="AD148" s="83"/>
      <c r="AE148" s="83"/>
      <c r="AF148" s="82"/>
      <c r="AG148" s="82"/>
      <c r="AH148" s="82"/>
      <c r="AI148" s="82"/>
      <c r="AJ148" s="82"/>
      <c r="AK148" s="82"/>
      <c r="AL148" s="82"/>
      <c r="AM148" s="82"/>
      <c r="AN148" s="82"/>
      <c r="AO148" s="78"/>
      <c r="AP148" s="79"/>
      <c r="AQ148" s="80"/>
      <c r="AR148" s="81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3"/>
      <c r="BR148" s="83"/>
      <c r="BS148" s="83"/>
    </row>
    <row r="149" spans="1:71" ht="12" customHeight="1">
      <c r="A149" s="78"/>
      <c r="B149" s="79"/>
      <c r="C149" s="80"/>
      <c r="D149" s="81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3"/>
      <c r="AD149" s="83"/>
      <c r="AE149" s="83"/>
      <c r="AF149" s="82"/>
      <c r="AG149" s="82"/>
      <c r="AH149" s="82"/>
      <c r="AI149" s="82"/>
      <c r="AJ149" s="82"/>
      <c r="AK149" s="82"/>
      <c r="AL149" s="82"/>
      <c r="AM149" s="82"/>
      <c r="AN149" s="82"/>
      <c r="AO149" s="78"/>
      <c r="AP149" s="79"/>
      <c r="AQ149" s="80"/>
      <c r="AR149" s="81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3"/>
      <c r="BR149" s="83"/>
      <c r="BS149" s="83"/>
    </row>
    <row r="150" spans="1:71" ht="12" customHeight="1">
      <c r="A150" s="78"/>
      <c r="B150" s="79"/>
      <c r="C150" s="80"/>
      <c r="D150" s="81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3"/>
      <c r="AD150" s="83"/>
      <c r="AE150" s="83"/>
      <c r="AF150" s="82"/>
      <c r="AG150" s="82"/>
      <c r="AH150" s="82"/>
      <c r="AI150" s="82"/>
      <c r="AJ150" s="82"/>
      <c r="AK150" s="82"/>
      <c r="AL150" s="82"/>
      <c r="AM150" s="82"/>
      <c r="AN150" s="82"/>
      <c r="AO150" s="78"/>
      <c r="AP150" s="79"/>
      <c r="AQ150" s="80"/>
      <c r="AR150" s="81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3"/>
      <c r="BR150" s="83"/>
      <c r="BS150" s="83"/>
    </row>
    <row r="151" spans="1:71" ht="12" customHeight="1">
      <c r="A151" s="78"/>
      <c r="B151" s="79"/>
      <c r="C151" s="80"/>
      <c r="D151" s="81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3"/>
      <c r="AD151" s="83"/>
      <c r="AE151" s="83"/>
      <c r="AF151" s="82"/>
      <c r="AG151" s="82"/>
      <c r="AH151" s="82"/>
      <c r="AI151" s="82"/>
      <c r="AJ151" s="82"/>
      <c r="AK151" s="82"/>
      <c r="AL151" s="82"/>
      <c r="AM151" s="82"/>
      <c r="AN151" s="82"/>
      <c r="AO151" s="78"/>
      <c r="AP151" s="79"/>
      <c r="AQ151" s="80"/>
      <c r="AR151" s="81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3"/>
      <c r="BR151" s="83"/>
      <c r="BS151" s="83"/>
    </row>
    <row r="152" spans="1:71" ht="12" customHeight="1">
      <c r="A152" s="78"/>
      <c r="B152" s="79"/>
      <c r="C152" s="80"/>
      <c r="D152" s="81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3"/>
      <c r="AD152" s="83"/>
      <c r="AE152" s="83"/>
      <c r="AF152" s="82"/>
      <c r="AG152" s="82"/>
      <c r="AH152" s="82"/>
      <c r="AI152" s="82"/>
      <c r="AJ152" s="82"/>
      <c r="AK152" s="82"/>
      <c r="AL152" s="82"/>
      <c r="AM152" s="82"/>
      <c r="AN152" s="82"/>
      <c r="AO152" s="78"/>
      <c r="AP152" s="79"/>
      <c r="AQ152" s="80"/>
      <c r="AR152" s="81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3"/>
      <c r="BR152" s="83"/>
      <c r="BS152" s="83"/>
    </row>
    <row r="153" spans="1:71" ht="12" customHeight="1">
      <c r="A153" s="78"/>
      <c r="B153" s="79"/>
      <c r="C153" s="80"/>
      <c r="D153" s="81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3"/>
      <c r="AD153" s="83"/>
      <c r="AE153" s="83"/>
      <c r="AF153" s="82"/>
      <c r="AG153" s="82"/>
      <c r="AH153" s="82"/>
      <c r="AI153" s="82"/>
      <c r="AJ153" s="82"/>
      <c r="AK153" s="82"/>
      <c r="AL153" s="82"/>
      <c r="AM153" s="82"/>
      <c r="AN153" s="82"/>
      <c r="AO153" s="78"/>
      <c r="AP153" s="79"/>
      <c r="AQ153" s="80"/>
      <c r="AR153" s="81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3"/>
      <c r="BR153" s="83"/>
      <c r="BS153" s="83"/>
    </row>
    <row r="154" spans="1:71" ht="12" customHeight="1">
      <c r="A154" s="78"/>
      <c r="B154" s="79"/>
      <c r="C154" s="80"/>
      <c r="D154" s="81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3"/>
      <c r="AD154" s="83"/>
      <c r="AE154" s="83"/>
      <c r="AF154" s="82"/>
      <c r="AG154" s="82"/>
      <c r="AH154" s="82"/>
      <c r="AI154" s="82"/>
      <c r="AJ154" s="82"/>
      <c r="AK154" s="82"/>
      <c r="AL154" s="82"/>
      <c r="AM154" s="82"/>
      <c r="AN154" s="82"/>
      <c r="AO154" s="78"/>
      <c r="AP154" s="79"/>
      <c r="AQ154" s="80"/>
      <c r="AR154" s="81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3"/>
      <c r="BR154" s="83"/>
      <c r="BS154" s="83"/>
    </row>
    <row r="155" spans="1:71" ht="12" customHeight="1">
      <c r="A155" s="78"/>
      <c r="B155" s="79"/>
      <c r="C155" s="80"/>
      <c r="D155" s="81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3"/>
      <c r="AD155" s="83"/>
      <c r="AE155" s="83"/>
      <c r="AF155" s="82"/>
      <c r="AG155" s="82"/>
      <c r="AH155" s="82"/>
      <c r="AI155" s="82"/>
      <c r="AJ155" s="82"/>
      <c r="AK155" s="82"/>
      <c r="AL155" s="82"/>
      <c r="AM155" s="82"/>
      <c r="AN155" s="82"/>
      <c r="AO155" s="78"/>
      <c r="AP155" s="79"/>
      <c r="AQ155" s="80"/>
      <c r="AR155" s="81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3"/>
      <c r="BR155" s="83"/>
      <c r="BS155" s="83"/>
    </row>
    <row r="156" spans="1:71" ht="12" customHeight="1">
      <c r="A156" s="78"/>
      <c r="B156" s="79"/>
      <c r="C156" s="80"/>
      <c r="D156" s="81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3"/>
      <c r="AD156" s="83"/>
      <c r="AE156" s="83"/>
      <c r="AF156" s="82"/>
      <c r="AG156" s="82"/>
      <c r="AH156" s="82"/>
      <c r="AI156" s="82"/>
      <c r="AJ156" s="82"/>
      <c r="AK156" s="82"/>
      <c r="AL156" s="82"/>
      <c r="AM156" s="82"/>
      <c r="AN156" s="82"/>
      <c r="AO156" s="78"/>
      <c r="AP156" s="79"/>
      <c r="AQ156" s="80"/>
      <c r="AR156" s="81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3"/>
      <c r="BR156" s="83"/>
      <c r="BS156" s="83"/>
    </row>
    <row r="157" spans="1:71" ht="12" customHeight="1">
      <c r="A157" s="78"/>
      <c r="B157" s="79"/>
      <c r="C157" s="80"/>
      <c r="D157" s="81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3"/>
      <c r="AD157" s="83"/>
      <c r="AE157" s="83"/>
      <c r="AF157" s="82"/>
      <c r="AG157" s="82"/>
      <c r="AH157" s="82"/>
      <c r="AI157" s="82"/>
      <c r="AJ157" s="82"/>
      <c r="AK157" s="82"/>
      <c r="AL157" s="82"/>
      <c r="AM157" s="82"/>
      <c r="AN157" s="82"/>
      <c r="AO157" s="78"/>
      <c r="AP157" s="79"/>
      <c r="AQ157" s="80"/>
      <c r="AR157" s="81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3"/>
      <c r="BR157" s="83"/>
      <c r="BS157" s="83"/>
    </row>
    <row r="158" spans="1:71" ht="12" customHeight="1">
      <c r="A158" s="78"/>
      <c r="B158" s="79"/>
      <c r="C158" s="80"/>
      <c r="D158" s="81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3"/>
      <c r="AD158" s="83"/>
      <c r="AE158" s="83"/>
      <c r="AF158" s="82"/>
      <c r="AG158" s="82"/>
      <c r="AH158" s="82"/>
      <c r="AI158" s="82"/>
      <c r="AJ158" s="82"/>
      <c r="AK158" s="82"/>
      <c r="AL158" s="82"/>
      <c r="AM158" s="82"/>
      <c r="AN158" s="82"/>
      <c r="AO158" s="78"/>
      <c r="AP158" s="79"/>
      <c r="AQ158" s="80"/>
      <c r="AR158" s="81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3"/>
      <c r="BR158" s="83"/>
      <c r="BS158" s="83"/>
    </row>
    <row r="159" spans="1:71" ht="12" customHeight="1">
      <c r="A159" s="78"/>
      <c r="B159" s="79"/>
      <c r="C159" s="80"/>
      <c r="D159" s="81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3"/>
      <c r="AD159" s="83"/>
      <c r="AE159" s="83"/>
      <c r="AF159" s="82"/>
      <c r="AG159" s="82"/>
      <c r="AH159" s="82"/>
      <c r="AI159" s="82"/>
      <c r="AJ159" s="82"/>
      <c r="AK159" s="82"/>
      <c r="AL159" s="82"/>
      <c r="AM159" s="82"/>
      <c r="AN159" s="82"/>
      <c r="AO159" s="78"/>
      <c r="AP159" s="79"/>
      <c r="AQ159" s="80"/>
      <c r="AR159" s="81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3"/>
      <c r="BR159" s="83"/>
      <c r="BS159" s="83"/>
    </row>
    <row r="160" spans="1:71" ht="12" customHeight="1">
      <c r="A160" s="78"/>
      <c r="B160" s="79"/>
      <c r="C160" s="80"/>
      <c r="D160" s="81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3"/>
      <c r="AD160" s="83"/>
      <c r="AE160" s="83"/>
      <c r="AF160" s="82"/>
      <c r="AG160" s="82"/>
      <c r="AH160" s="82"/>
      <c r="AI160" s="82"/>
      <c r="AJ160" s="82"/>
      <c r="AK160" s="82"/>
      <c r="AL160" s="82"/>
      <c r="AM160" s="82"/>
      <c r="AN160" s="82"/>
      <c r="AO160" s="78"/>
      <c r="AP160" s="79"/>
      <c r="AQ160" s="80"/>
      <c r="AR160" s="81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3"/>
      <c r="BR160" s="83"/>
      <c r="BS160" s="83"/>
    </row>
    <row r="161" spans="1:71" ht="12" customHeight="1">
      <c r="A161" s="78"/>
      <c r="B161" s="79"/>
      <c r="C161" s="80"/>
      <c r="D161" s="81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3"/>
      <c r="AD161" s="83"/>
      <c r="AE161" s="83"/>
      <c r="AF161" s="82"/>
      <c r="AG161" s="82"/>
      <c r="AH161" s="82"/>
      <c r="AI161" s="82"/>
      <c r="AJ161" s="82"/>
      <c r="AK161" s="82"/>
      <c r="AL161" s="82"/>
      <c r="AM161" s="82"/>
      <c r="AN161" s="82"/>
      <c r="AO161" s="78"/>
      <c r="AP161" s="79"/>
      <c r="AQ161" s="80"/>
      <c r="AR161" s="81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3"/>
      <c r="BR161" s="83"/>
      <c r="BS161" s="83"/>
    </row>
    <row r="162" spans="1:71" ht="12" customHeight="1">
      <c r="A162" s="78"/>
      <c r="B162" s="79"/>
      <c r="C162" s="80"/>
      <c r="D162" s="81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3"/>
      <c r="AD162" s="83"/>
      <c r="AE162" s="83"/>
      <c r="AF162" s="82"/>
      <c r="AG162" s="82"/>
      <c r="AH162" s="82"/>
      <c r="AI162" s="82"/>
      <c r="AJ162" s="82"/>
      <c r="AK162" s="82"/>
      <c r="AL162" s="82"/>
      <c r="AM162" s="82"/>
      <c r="AN162" s="82"/>
      <c r="AO162" s="78"/>
      <c r="AP162" s="79"/>
      <c r="AQ162" s="80"/>
      <c r="AR162" s="81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3"/>
      <c r="BR162" s="83"/>
      <c r="BS162" s="83"/>
    </row>
    <row r="163" spans="1:71" ht="12" customHeight="1">
      <c r="A163" s="78"/>
      <c r="B163" s="79"/>
      <c r="C163" s="80"/>
      <c r="D163" s="81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3"/>
      <c r="AD163" s="83"/>
      <c r="AE163" s="83"/>
      <c r="AF163" s="82"/>
      <c r="AG163" s="82"/>
      <c r="AH163" s="82"/>
      <c r="AI163" s="82"/>
      <c r="AJ163" s="82"/>
      <c r="AK163" s="82"/>
      <c r="AL163" s="82"/>
      <c r="AM163" s="82"/>
      <c r="AN163" s="82"/>
      <c r="AO163" s="78"/>
      <c r="AP163" s="79"/>
      <c r="AQ163" s="80"/>
      <c r="AR163" s="81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3"/>
      <c r="BR163" s="83"/>
      <c r="BS163" s="83"/>
    </row>
    <row r="164" spans="1:71" ht="12" customHeight="1">
      <c r="A164" s="78"/>
      <c r="B164" s="79"/>
      <c r="C164" s="80"/>
      <c r="D164" s="81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3"/>
      <c r="AD164" s="83"/>
      <c r="AE164" s="83"/>
      <c r="AF164" s="82"/>
      <c r="AG164" s="82"/>
      <c r="AH164" s="82"/>
      <c r="AI164" s="82"/>
      <c r="AJ164" s="82"/>
      <c r="AK164" s="82"/>
      <c r="AL164" s="82"/>
      <c r="AM164" s="82"/>
      <c r="AN164" s="82"/>
      <c r="AO164" s="78"/>
      <c r="AP164" s="79"/>
      <c r="AQ164" s="80"/>
      <c r="AR164" s="81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3"/>
      <c r="BR164" s="83"/>
      <c r="BS164" s="83"/>
    </row>
    <row r="165" spans="1:71" ht="12" customHeight="1">
      <c r="A165" s="78"/>
      <c r="B165" s="79"/>
      <c r="C165" s="80"/>
      <c r="D165" s="81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3"/>
      <c r="AD165" s="83"/>
      <c r="AE165" s="83"/>
      <c r="AF165" s="82"/>
      <c r="AG165" s="82"/>
      <c r="AH165" s="82"/>
      <c r="AI165" s="82"/>
      <c r="AJ165" s="82"/>
      <c r="AK165" s="82"/>
      <c r="AL165" s="82"/>
      <c r="AM165" s="82"/>
      <c r="AN165" s="82"/>
      <c r="AO165" s="78"/>
      <c r="AP165" s="79"/>
      <c r="AQ165" s="80"/>
      <c r="AR165" s="81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3"/>
      <c r="BR165" s="83"/>
      <c r="BS165" s="83"/>
    </row>
    <row r="166" spans="1:71" ht="12" customHeight="1">
      <c r="A166" s="78"/>
      <c r="B166" s="79"/>
      <c r="C166" s="80"/>
      <c r="D166" s="81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3"/>
      <c r="AD166" s="83"/>
      <c r="AE166" s="83"/>
      <c r="AF166" s="82"/>
      <c r="AG166" s="82"/>
      <c r="AH166" s="82"/>
      <c r="AI166" s="82"/>
      <c r="AJ166" s="82"/>
      <c r="AK166" s="82"/>
      <c r="AL166" s="82"/>
      <c r="AM166" s="82"/>
      <c r="AN166" s="82"/>
      <c r="AO166" s="78"/>
      <c r="AP166" s="79"/>
      <c r="AQ166" s="80"/>
      <c r="AR166" s="81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3"/>
      <c r="BR166" s="83"/>
      <c r="BS166" s="83"/>
    </row>
    <row r="167" spans="1:71" ht="12" customHeight="1">
      <c r="A167" s="78"/>
      <c r="B167" s="79"/>
      <c r="C167" s="80"/>
      <c r="D167" s="81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3"/>
      <c r="AD167" s="83"/>
      <c r="AE167" s="83"/>
      <c r="AF167" s="82"/>
      <c r="AG167" s="82"/>
      <c r="AH167" s="82"/>
      <c r="AI167" s="82"/>
      <c r="AJ167" s="82"/>
      <c r="AK167" s="82"/>
      <c r="AL167" s="82"/>
      <c r="AM167" s="82"/>
      <c r="AN167" s="82"/>
      <c r="AO167" s="78"/>
      <c r="AP167" s="79"/>
      <c r="AQ167" s="80"/>
      <c r="AR167" s="81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3"/>
      <c r="BR167" s="83"/>
      <c r="BS167" s="83"/>
    </row>
    <row r="168" spans="1:71" ht="12" customHeight="1">
      <c r="A168" s="78"/>
      <c r="B168" s="79"/>
      <c r="C168" s="80"/>
      <c r="D168" s="81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3"/>
      <c r="AD168" s="83"/>
      <c r="AE168" s="83"/>
      <c r="AF168" s="82"/>
      <c r="AG168" s="82"/>
      <c r="AH168" s="82"/>
      <c r="AI168" s="82"/>
      <c r="AJ168" s="82"/>
      <c r="AK168" s="82"/>
      <c r="AL168" s="82"/>
      <c r="AM168" s="82"/>
      <c r="AN168" s="82"/>
      <c r="AO168" s="78"/>
      <c r="AP168" s="79"/>
      <c r="AQ168" s="80"/>
      <c r="AR168" s="81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3"/>
      <c r="BR168" s="83"/>
      <c r="BS168" s="83"/>
    </row>
    <row r="169" spans="1:71" ht="12" customHeight="1">
      <c r="A169" s="78"/>
      <c r="B169" s="79"/>
      <c r="C169" s="80"/>
      <c r="D169" s="81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3"/>
      <c r="AD169" s="83"/>
      <c r="AE169" s="83"/>
      <c r="AF169" s="82"/>
      <c r="AG169" s="82"/>
      <c r="AH169" s="82"/>
      <c r="AI169" s="82"/>
      <c r="AJ169" s="82"/>
      <c r="AK169" s="82"/>
      <c r="AL169" s="82"/>
      <c r="AM169" s="82"/>
      <c r="AN169" s="82"/>
      <c r="AO169" s="78"/>
      <c r="AP169" s="79"/>
      <c r="AQ169" s="80"/>
      <c r="AR169" s="81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3"/>
      <c r="BR169" s="83"/>
      <c r="BS169" s="83"/>
    </row>
    <row r="170" spans="1:71" ht="12" customHeight="1">
      <c r="A170" s="78"/>
      <c r="B170" s="79"/>
      <c r="C170" s="80"/>
      <c r="D170" s="81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3"/>
      <c r="AD170" s="83"/>
      <c r="AE170" s="83"/>
      <c r="AF170" s="82"/>
      <c r="AG170" s="82"/>
      <c r="AH170" s="82"/>
      <c r="AI170" s="82"/>
      <c r="AJ170" s="82"/>
      <c r="AK170" s="82"/>
      <c r="AL170" s="82"/>
      <c r="AM170" s="82"/>
      <c r="AN170" s="82"/>
      <c r="AO170" s="78"/>
      <c r="AP170" s="79"/>
      <c r="AQ170" s="80"/>
      <c r="AR170" s="81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3"/>
      <c r="BR170" s="83"/>
      <c r="BS170" s="83"/>
    </row>
    <row r="171" spans="1:71" ht="12" customHeight="1">
      <c r="A171" s="78"/>
      <c r="B171" s="79"/>
      <c r="C171" s="80"/>
      <c r="D171" s="81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3"/>
      <c r="AD171" s="83"/>
      <c r="AE171" s="83"/>
      <c r="AF171" s="82"/>
      <c r="AG171" s="82"/>
      <c r="AH171" s="82"/>
      <c r="AI171" s="82"/>
      <c r="AJ171" s="82"/>
      <c r="AK171" s="82"/>
      <c r="AL171" s="82"/>
      <c r="AM171" s="82"/>
      <c r="AN171" s="82"/>
      <c r="AO171" s="78"/>
      <c r="AP171" s="79"/>
      <c r="AQ171" s="80"/>
      <c r="AR171" s="81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3"/>
      <c r="BR171" s="83"/>
      <c r="BS171" s="83"/>
    </row>
    <row r="172" spans="1:71" ht="12" customHeight="1">
      <c r="A172" s="78"/>
      <c r="B172" s="79"/>
      <c r="C172" s="80"/>
      <c r="D172" s="81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3"/>
      <c r="AD172" s="83"/>
      <c r="AE172" s="83"/>
      <c r="AF172" s="82"/>
      <c r="AG172" s="82"/>
      <c r="AH172" s="82"/>
      <c r="AI172" s="82"/>
      <c r="AJ172" s="82"/>
      <c r="AK172" s="82"/>
      <c r="AL172" s="82"/>
      <c r="AM172" s="82"/>
      <c r="AN172" s="82"/>
      <c r="AO172" s="78"/>
      <c r="AP172" s="79"/>
      <c r="AQ172" s="80"/>
      <c r="AR172" s="81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3"/>
      <c r="BR172" s="83"/>
      <c r="BS172" s="83"/>
    </row>
    <row r="173" spans="1:71" ht="12" customHeight="1">
      <c r="A173" s="78"/>
      <c r="B173" s="79"/>
      <c r="C173" s="80"/>
      <c r="D173" s="81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3"/>
      <c r="AD173" s="83"/>
      <c r="AE173" s="83"/>
      <c r="AF173" s="82"/>
      <c r="AG173" s="82"/>
      <c r="AH173" s="82"/>
      <c r="AI173" s="82"/>
      <c r="AJ173" s="82"/>
      <c r="AK173" s="82"/>
      <c r="AL173" s="82"/>
      <c r="AM173" s="82"/>
      <c r="AN173" s="82"/>
      <c r="AO173" s="78"/>
      <c r="AP173" s="79"/>
      <c r="AQ173" s="80"/>
      <c r="AR173" s="81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3"/>
      <c r="BR173" s="83"/>
      <c r="BS173" s="83"/>
    </row>
    <row r="174" spans="1:71" ht="12" customHeight="1">
      <c r="A174" s="78"/>
      <c r="B174" s="79"/>
      <c r="C174" s="80"/>
      <c r="D174" s="81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3"/>
      <c r="AD174" s="83"/>
      <c r="AE174" s="83"/>
      <c r="AF174" s="82"/>
      <c r="AG174" s="82"/>
      <c r="AH174" s="82"/>
      <c r="AI174" s="82"/>
      <c r="AJ174" s="82"/>
      <c r="AK174" s="82"/>
      <c r="AL174" s="82"/>
      <c r="AM174" s="82"/>
      <c r="AN174" s="82"/>
      <c r="AO174" s="78"/>
      <c r="AP174" s="79"/>
      <c r="AQ174" s="80"/>
      <c r="AR174" s="81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3"/>
      <c r="BR174" s="83"/>
      <c r="BS174" s="83"/>
    </row>
    <row r="175" spans="1:71" ht="12" customHeight="1">
      <c r="A175" s="78"/>
      <c r="B175" s="79"/>
      <c r="C175" s="80"/>
      <c r="D175" s="81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3"/>
      <c r="AD175" s="83"/>
      <c r="AE175" s="83"/>
      <c r="AF175" s="82"/>
      <c r="AG175" s="82"/>
      <c r="AH175" s="82"/>
      <c r="AI175" s="82"/>
      <c r="AJ175" s="82"/>
      <c r="AK175" s="82"/>
      <c r="AL175" s="82"/>
      <c r="AM175" s="82"/>
      <c r="AN175" s="82"/>
      <c r="AO175" s="78"/>
      <c r="AP175" s="79"/>
      <c r="AQ175" s="80"/>
      <c r="AR175" s="81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3"/>
      <c r="BR175" s="83"/>
      <c r="BS175" s="83"/>
    </row>
    <row r="176" spans="1:71" ht="12" customHeight="1">
      <c r="A176" s="78"/>
      <c r="B176" s="79"/>
      <c r="C176" s="80"/>
      <c r="D176" s="81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3"/>
      <c r="AD176" s="83"/>
      <c r="AE176" s="83"/>
      <c r="AF176" s="82"/>
      <c r="AG176" s="82"/>
      <c r="AH176" s="82"/>
      <c r="AI176" s="82"/>
      <c r="AJ176" s="82"/>
      <c r="AK176" s="82"/>
      <c r="AL176" s="82"/>
      <c r="AM176" s="82"/>
      <c r="AN176" s="82"/>
      <c r="AO176" s="78"/>
      <c r="AP176" s="79"/>
      <c r="AQ176" s="80"/>
      <c r="AR176" s="81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3"/>
      <c r="BR176" s="83"/>
      <c r="BS176" s="83"/>
    </row>
    <row r="177" spans="1:71" ht="12" customHeight="1">
      <c r="A177" s="78"/>
      <c r="B177" s="79"/>
      <c r="C177" s="80"/>
      <c r="D177" s="81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3"/>
      <c r="AD177" s="83"/>
      <c r="AE177" s="83"/>
      <c r="AF177" s="82"/>
      <c r="AG177" s="82"/>
      <c r="AH177" s="82"/>
      <c r="AI177" s="82"/>
      <c r="AJ177" s="82"/>
      <c r="AK177" s="82"/>
      <c r="AL177" s="82"/>
      <c r="AM177" s="82"/>
      <c r="AN177" s="82"/>
      <c r="AO177" s="78"/>
      <c r="AP177" s="79"/>
      <c r="AQ177" s="80"/>
      <c r="AR177" s="81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3"/>
      <c r="BR177" s="83"/>
      <c r="BS177" s="83"/>
    </row>
    <row r="178" spans="1:71" ht="12" customHeight="1">
      <c r="A178" s="78"/>
      <c r="B178" s="79"/>
      <c r="C178" s="80"/>
      <c r="D178" s="81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3"/>
      <c r="AD178" s="83"/>
      <c r="AE178" s="83"/>
      <c r="AF178" s="82"/>
      <c r="AG178" s="82"/>
      <c r="AH178" s="82"/>
      <c r="AI178" s="82"/>
      <c r="AJ178" s="82"/>
      <c r="AK178" s="82"/>
      <c r="AL178" s="82"/>
      <c r="AM178" s="82"/>
      <c r="AN178" s="82"/>
      <c r="AO178" s="78"/>
      <c r="AP178" s="79"/>
      <c r="AQ178" s="80"/>
      <c r="AR178" s="81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3"/>
      <c r="BR178" s="83"/>
      <c r="BS178" s="83"/>
    </row>
    <row r="179" spans="1:71" ht="12" customHeight="1">
      <c r="A179" s="78"/>
      <c r="B179" s="79"/>
      <c r="C179" s="80"/>
      <c r="D179" s="81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3"/>
      <c r="AD179" s="83"/>
      <c r="AE179" s="83"/>
      <c r="AF179" s="82"/>
      <c r="AG179" s="82"/>
      <c r="AH179" s="82"/>
      <c r="AI179" s="82"/>
      <c r="AJ179" s="82"/>
      <c r="AK179" s="82"/>
      <c r="AL179" s="82"/>
      <c r="AM179" s="82"/>
      <c r="AN179" s="82"/>
      <c r="AO179" s="78"/>
      <c r="AP179" s="79"/>
      <c r="AQ179" s="80"/>
      <c r="AR179" s="81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3"/>
      <c r="BR179" s="83"/>
      <c r="BS179" s="83"/>
    </row>
    <row r="180" spans="1:71" ht="12" customHeight="1">
      <c r="A180" s="78"/>
      <c r="B180" s="79"/>
      <c r="C180" s="80"/>
      <c r="D180" s="81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3"/>
      <c r="AD180" s="83"/>
      <c r="AE180" s="83"/>
      <c r="AF180" s="82"/>
      <c r="AG180" s="82"/>
      <c r="AH180" s="82"/>
      <c r="AI180" s="82"/>
      <c r="AJ180" s="82"/>
      <c r="AK180" s="82"/>
      <c r="AL180" s="82"/>
      <c r="AM180" s="82"/>
      <c r="AN180" s="82"/>
      <c r="AO180" s="78"/>
      <c r="AP180" s="79"/>
      <c r="AQ180" s="80"/>
      <c r="AR180" s="81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3"/>
      <c r="BR180" s="83"/>
      <c r="BS180" s="83"/>
    </row>
    <row r="181" spans="1:71" ht="12" customHeight="1">
      <c r="A181" s="78"/>
      <c r="B181" s="79"/>
      <c r="C181" s="80"/>
      <c r="D181" s="81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3"/>
      <c r="AD181" s="83"/>
      <c r="AE181" s="83"/>
      <c r="AF181" s="82"/>
      <c r="AG181" s="82"/>
      <c r="AH181" s="82"/>
      <c r="AI181" s="82"/>
      <c r="AJ181" s="82"/>
      <c r="AK181" s="82"/>
      <c r="AL181" s="82"/>
      <c r="AM181" s="82"/>
      <c r="AN181" s="82"/>
      <c r="AO181" s="78"/>
      <c r="AP181" s="79"/>
      <c r="AQ181" s="80"/>
      <c r="AR181" s="81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3"/>
      <c r="BR181" s="83"/>
      <c r="BS181" s="83"/>
    </row>
    <row r="182" spans="1:71" ht="12" customHeight="1">
      <c r="A182" s="78"/>
      <c r="B182" s="79"/>
      <c r="C182" s="80"/>
      <c r="D182" s="81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3"/>
      <c r="AD182" s="83"/>
      <c r="AE182" s="83"/>
      <c r="AF182" s="82"/>
      <c r="AG182" s="82"/>
      <c r="AH182" s="82"/>
      <c r="AI182" s="82"/>
      <c r="AJ182" s="82"/>
      <c r="AK182" s="82"/>
      <c r="AL182" s="82"/>
      <c r="AM182" s="82"/>
      <c r="AN182" s="82"/>
      <c r="AO182" s="78"/>
      <c r="AP182" s="79"/>
      <c r="AQ182" s="80"/>
      <c r="AR182" s="81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3"/>
      <c r="BR182" s="83"/>
      <c r="BS182" s="83"/>
    </row>
    <row r="183" spans="1:71" ht="12" customHeight="1">
      <c r="A183" s="78"/>
      <c r="B183" s="79"/>
      <c r="C183" s="80"/>
      <c r="D183" s="81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3"/>
      <c r="AD183" s="83"/>
      <c r="AE183" s="83"/>
      <c r="AF183" s="82"/>
      <c r="AG183" s="82"/>
      <c r="AH183" s="82"/>
      <c r="AI183" s="82"/>
      <c r="AJ183" s="82"/>
      <c r="AK183" s="82"/>
      <c r="AL183" s="82"/>
      <c r="AM183" s="82"/>
      <c r="AN183" s="82"/>
      <c r="AO183" s="78"/>
      <c r="AP183" s="79"/>
      <c r="AQ183" s="80"/>
      <c r="AR183" s="81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3"/>
      <c r="BR183" s="83"/>
      <c r="BS183" s="83"/>
    </row>
    <row r="184" spans="1:71" ht="12" customHeight="1">
      <c r="A184" s="78"/>
      <c r="B184" s="79"/>
      <c r="C184" s="80"/>
      <c r="D184" s="81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3"/>
      <c r="AD184" s="83"/>
      <c r="AE184" s="83"/>
      <c r="AF184" s="82"/>
      <c r="AG184" s="82"/>
      <c r="AH184" s="82"/>
      <c r="AI184" s="82"/>
      <c r="AJ184" s="82"/>
      <c r="AK184" s="82"/>
      <c r="AL184" s="82"/>
      <c r="AM184" s="82"/>
      <c r="AN184" s="82"/>
      <c r="AO184" s="78"/>
      <c r="AP184" s="79"/>
      <c r="AQ184" s="80"/>
      <c r="AR184" s="81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3"/>
      <c r="BR184" s="83"/>
      <c r="BS184" s="83"/>
    </row>
    <row r="185" spans="1:71" ht="12" customHeight="1">
      <c r="A185" s="78"/>
      <c r="B185" s="79"/>
      <c r="C185" s="80"/>
      <c r="D185" s="81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3"/>
      <c r="AD185" s="83"/>
      <c r="AE185" s="83"/>
      <c r="AF185" s="82"/>
      <c r="AG185" s="82"/>
      <c r="AH185" s="82"/>
      <c r="AI185" s="82"/>
      <c r="AJ185" s="82"/>
      <c r="AK185" s="82"/>
      <c r="AL185" s="82"/>
      <c r="AM185" s="82"/>
      <c r="AN185" s="82"/>
      <c r="AO185" s="78"/>
      <c r="AP185" s="79"/>
      <c r="AQ185" s="80"/>
      <c r="AR185" s="81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3"/>
      <c r="BR185" s="83"/>
      <c r="BS185" s="83"/>
    </row>
    <row r="186" spans="1:71" ht="12" customHeight="1">
      <c r="A186" s="78"/>
      <c r="B186" s="79"/>
      <c r="C186" s="80"/>
      <c r="D186" s="81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3"/>
      <c r="AD186" s="83"/>
      <c r="AE186" s="83"/>
      <c r="AF186" s="82"/>
      <c r="AG186" s="82"/>
      <c r="AH186" s="82"/>
      <c r="AI186" s="82"/>
      <c r="AJ186" s="82"/>
      <c r="AK186" s="82"/>
      <c r="AL186" s="82"/>
      <c r="AM186" s="82"/>
      <c r="AN186" s="82"/>
      <c r="AO186" s="78"/>
      <c r="AP186" s="79"/>
      <c r="AQ186" s="80"/>
      <c r="AR186" s="81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3"/>
      <c r="BR186" s="83"/>
      <c r="BS186" s="83"/>
    </row>
    <row r="187" spans="1:71" ht="12" customHeight="1">
      <c r="A187" s="78"/>
      <c r="B187" s="79"/>
      <c r="C187" s="80"/>
      <c r="D187" s="81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3"/>
      <c r="AD187" s="83"/>
      <c r="AE187" s="83"/>
      <c r="AF187" s="82"/>
      <c r="AG187" s="82"/>
      <c r="AH187" s="82"/>
      <c r="AI187" s="82"/>
      <c r="AJ187" s="82"/>
      <c r="AK187" s="82"/>
      <c r="AL187" s="82"/>
      <c r="AM187" s="82"/>
      <c r="AN187" s="82"/>
      <c r="AO187" s="78"/>
      <c r="AP187" s="79"/>
      <c r="AQ187" s="80"/>
      <c r="AR187" s="81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3"/>
      <c r="BR187" s="83"/>
      <c r="BS187" s="83"/>
    </row>
    <row r="188" spans="1:71" ht="12" customHeight="1">
      <c r="A188" s="78"/>
      <c r="B188" s="79"/>
      <c r="C188" s="80"/>
      <c r="D188" s="81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3"/>
      <c r="AD188" s="83"/>
      <c r="AE188" s="83"/>
      <c r="AF188" s="82"/>
      <c r="AG188" s="82"/>
      <c r="AH188" s="82"/>
      <c r="AI188" s="82"/>
      <c r="AJ188" s="82"/>
      <c r="AK188" s="82"/>
      <c r="AL188" s="82"/>
      <c r="AM188" s="82"/>
      <c r="AN188" s="82"/>
      <c r="AO188" s="78"/>
      <c r="AP188" s="79"/>
      <c r="AQ188" s="80"/>
      <c r="AR188" s="81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3"/>
      <c r="BR188" s="83"/>
      <c r="BS188" s="83"/>
    </row>
    <row r="189" spans="1:71" ht="12" customHeight="1">
      <c r="A189" s="78"/>
      <c r="B189" s="79"/>
      <c r="C189" s="80"/>
      <c r="D189" s="81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3"/>
      <c r="AD189" s="83"/>
      <c r="AE189" s="83"/>
      <c r="AF189" s="82"/>
      <c r="AG189" s="82"/>
      <c r="AH189" s="82"/>
      <c r="AI189" s="82"/>
      <c r="AJ189" s="82"/>
      <c r="AK189" s="82"/>
      <c r="AL189" s="82"/>
      <c r="AM189" s="82"/>
      <c r="AN189" s="82"/>
      <c r="AO189" s="78"/>
      <c r="AP189" s="79"/>
      <c r="AQ189" s="80"/>
      <c r="AR189" s="81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3"/>
      <c r="BR189" s="83"/>
      <c r="BS189" s="83"/>
    </row>
    <row r="190" spans="1:71" ht="12" customHeight="1">
      <c r="A190" s="78"/>
      <c r="B190" s="79"/>
      <c r="C190" s="80"/>
      <c r="D190" s="81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3"/>
      <c r="AD190" s="83"/>
      <c r="AE190" s="83"/>
      <c r="AF190" s="82"/>
      <c r="AG190" s="82"/>
      <c r="AH190" s="82"/>
      <c r="AI190" s="82"/>
      <c r="AJ190" s="82"/>
      <c r="AK190" s="82"/>
      <c r="AL190" s="82"/>
      <c r="AM190" s="82"/>
      <c r="AN190" s="82"/>
      <c r="AO190" s="78"/>
      <c r="AP190" s="79"/>
      <c r="AQ190" s="80"/>
      <c r="AR190" s="81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3"/>
      <c r="BR190" s="83"/>
      <c r="BS190" s="83"/>
    </row>
    <row r="191" spans="1:71" ht="12" customHeight="1">
      <c r="A191" s="78"/>
      <c r="B191" s="79"/>
      <c r="C191" s="80"/>
      <c r="D191" s="81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3"/>
      <c r="AD191" s="83"/>
      <c r="AE191" s="83"/>
      <c r="AF191" s="82"/>
      <c r="AG191" s="82"/>
      <c r="AH191" s="82"/>
      <c r="AI191" s="82"/>
      <c r="AJ191" s="82"/>
      <c r="AK191" s="82"/>
      <c r="AL191" s="82"/>
      <c r="AM191" s="82"/>
      <c r="AN191" s="82"/>
      <c r="AO191" s="78"/>
      <c r="AP191" s="79"/>
      <c r="AQ191" s="80"/>
      <c r="AR191" s="81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3"/>
      <c r="BR191" s="83"/>
      <c r="BS191" s="83"/>
    </row>
    <row r="192" spans="1:71" ht="12" customHeight="1">
      <c r="A192" s="78"/>
      <c r="B192" s="79"/>
      <c r="C192" s="80"/>
      <c r="D192" s="81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3"/>
      <c r="AD192" s="83"/>
      <c r="AE192" s="83"/>
      <c r="AF192" s="82"/>
      <c r="AG192" s="82"/>
      <c r="AH192" s="82"/>
      <c r="AI192" s="82"/>
      <c r="AJ192" s="82"/>
      <c r="AK192" s="82"/>
      <c r="AL192" s="82"/>
      <c r="AM192" s="82"/>
      <c r="AN192" s="82"/>
      <c r="AO192" s="78"/>
      <c r="AP192" s="79"/>
      <c r="AQ192" s="80"/>
      <c r="AR192" s="81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3"/>
      <c r="BR192" s="83"/>
      <c r="BS192" s="83"/>
    </row>
    <row r="193" spans="1:71" ht="12" customHeight="1">
      <c r="A193" s="78"/>
      <c r="B193" s="79"/>
      <c r="C193" s="80"/>
      <c r="D193" s="81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3"/>
      <c r="AD193" s="83"/>
      <c r="AE193" s="83"/>
      <c r="AF193" s="82"/>
      <c r="AG193" s="82"/>
      <c r="AH193" s="82"/>
      <c r="AI193" s="82"/>
      <c r="AJ193" s="82"/>
      <c r="AK193" s="82"/>
      <c r="AL193" s="82"/>
      <c r="AM193" s="82"/>
      <c r="AN193" s="82"/>
      <c r="AO193" s="78"/>
      <c r="AP193" s="79"/>
      <c r="AQ193" s="80"/>
      <c r="AR193" s="81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3"/>
      <c r="BR193" s="83"/>
      <c r="BS193" s="83"/>
    </row>
    <row r="194" spans="1:71" ht="12" customHeight="1">
      <c r="A194" s="78"/>
      <c r="B194" s="79"/>
      <c r="C194" s="80"/>
      <c r="D194" s="81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3"/>
      <c r="AD194" s="83"/>
      <c r="AE194" s="83"/>
      <c r="AF194" s="82"/>
      <c r="AG194" s="82"/>
      <c r="AH194" s="82"/>
      <c r="AI194" s="82"/>
      <c r="AJ194" s="82"/>
      <c r="AK194" s="82"/>
      <c r="AL194" s="82"/>
      <c r="AM194" s="82"/>
      <c r="AN194" s="82"/>
      <c r="AO194" s="78"/>
      <c r="AP194" s="79"/>
      <c r="AQ194" s="80"/>
      <c r="AR194" s="81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3"/>
      <c r="BR194" s="83"/>
      <c r="BS194" s="83"/>
    </row>
    <row r="195" spans="1:71" ht="12" customHeight="1">
      <c r="A195" s="78"/>
      <c r="B195" s="79"/>
      <c r="C195" s="80"/>
      <c r="D195" s="81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3"/>
      <c r="AD195" s="83"/>
      <c r="AE195" s="83"/>
      <c r="AF195" s="82"/>
      <c r="AG195" s="82"/>
      <c r="AH195" s="82"/>
      <c r="AI195" s="82"/>
      <c r="AJ195" s="82"/>
      <c r="AK195" s="82"/>
      <c r="AL195" s="82"/>
      <c r="AM195" s="82"/>
      <c r="AN195" s="82"/>
      <c r="AO195" s="78"/>
      <c r="AP195" s="79"/>
      <c r="AQ195" s="80"/>
      <c r="AR195" s="81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3"/>
      <c r="BR195" s="83"/>
      <c r="BS195" s="83"/>
    </row>
    <row r="196" spans="1:71" ht="12" customHeight="1">
      <c r="A196" s="78"/>
      <c r="B196" s="79"/>
      <c r="C196" s="80"/>
      <c r="D196" s="81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3"/>
      <c r="AD196" s="83"/>
      <c r="AE196" s="83"/>
      <c r="AF196" s="82"/>
      <c r="AG196" s="82"/>
      <c r="AH196" s="82"/>
      <c r="AI196" s="82"/>
      <c r="AJ196" s="82"/>
      <c r="AK196" s="82"/>
      <c r="AL196" s="82"/>
      <c r="AM196" s="82"/>
      <c r="AN196" s="82"/>
      <c r="AO196" s="78"/>
      <c r="AP196" s="79"/>
      <c r="AQ196" s="80"/>
      <c r="AR196" s="81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3"/>
      <c r="BR196" s="83"/>
      <c r="BS196" s="83"/>
    </row>
    <row r="197" spans="1:71" ht="12" customHeight="1">
      <c r="A197" s="78"/>
      <c r="B197" s="79"/>
      <c r="C197" s="80"/>
      <c r="D197" s="81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3"/>
      <c r="AD197" s="83"/>
      <c r="AE197" s="83"/>
      <c r="AF197" s="82"/>
      <c r="AG197" s="82"/>
      <c r="AH197" s="82"/>
      <c r="AI197" s="82"/>
      <c r="AJ197" s="82"/>
      <c r="AK197" s="82"/>
      <c r="AL197" s="82"/>
      <c r="AM197" s="82"/>
      <c r="AN197" s="82"/>
      <c r="AO197" s="78"/>
      <c r="AP197" s="79"/>
      <c r="AQ197" s="80"/>
      <c r="AR197" s="81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3"/>
      <c r="BR197" s="83"/>
      <c r="BS197" s="83"/>
    </row>
    <row r="198" spans="1:71" ht="12" customHeight="1">
      <c r="A198" s="78"/>
      <c r="B198" s="79"/>
      <c r="C198" s="80"/>
      <c r="D198" s="81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3"/>
      <c r="AD198" s="83"/>
      <c r="AE198" s="83"/>
      <c r="AF198" s="82"/>
      <c r="AG198" s="82"/>
      <c r="AH198" s="82"/>
      <c r="AI198" s="82"/>
      <c r="AJ198" s="82"/>
      <c r="AK198" s="82"/>
      <c r="AL198" s="82"/>
      <c r="AM198" s="82"/>
      <c r="AN198" s="82"/>
      <c r="AO198" s="78"/>
      <c r="AP198" s="79"/>
      <c r="AQ198" s="80"/>
      <c r="AR198" s="81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3"/>
      <c r="BR198" s="83"/>
      <c r="BS198" s="83"/>
    </row>
    <row r="199" spans="1:71" ht="12" customHeight="1">
      <c r="A199" s="78"/>
      <c r="B199" s="79"/>
      <c r="C199" s="80"/>
      <c r="D199" s="81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3"/>
      <c r="AD199" s="83"/>
      <c r="AE199" s="83"/>
      <c r="AF199" s="82"/>
      <c r="AG199" s="82"/>
      <c r="AH199" s="82"/>
      <c r="AI199" s="82"/>
      <c r="AJ199" s="82"/>
      <c r="AK199" s="82"/>
      <c r="AL199" s="82"/>
      <c r="AM199" s="82"/>
      <c r="AN199" s="82"/>
      <c r="AO199" s="78"/>
      <c r="AP199" s="79"/>
      <c r="AQ199" s="80"/>
      <c r="AR199" s="81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3"/>
      <c r="BR199" s="83"/>
      <c r="BS199" s="83"/>
    </row>
    <row r="200" spans="1:71" ht="12" customHeight="1">
      <c r="A200" s="78"/>
      <c r="B200" s="79"/>
      <c r="C200" s="80"/>
      <c r="D200" s="81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3"/>
      <c r="AD200" s="83"/>
      <c r="AE200" s="83"/>
      <c r="AF200" s="82"/>
      <c r="AG200" s="82"/>
      <c r="AH200" s="82"/>
      <c r="AI200" s="82"/>
      <c r="AJ200" s="82"/>
      <c r="AK200" s="82"/>
      <c r="AL200" s="82"/>
      <c r="AM200" s="82"/>
      <c r="AN200" s="82"/>
      <c r="AO200" s="78"/>
      <c r="AP200" s="79"/>
      <c r="AQ200" s="80"/>
      <c r="AR200" s="81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3"/>
      <c r="BR200" s="83"/>
      <c r="BS200" s="83"/>
    </row>
    <row r="201" spans="1:71" ht="12" customHeight="1">
      <c r="A201" s="78"/>
      <c r="B201" s="79"/>
      <c r="C201" s="80"/>
      <c r="D201" s="81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3"/>
      <c r="AD201" s="83"/>
      <c r="AE201" s="83"/>
      <c r="AF201" s="82"/>
      <c r="AG201" s="82"/>
      <c r="AH201" s="82"/>
      <c r="AI201" s="82"/>
      <c r="AJ201" s="82"/>
      <c r="AK201" s="82"/>
      <c r="AL201" s="82"/>
      <c r="AM201" s="82"/>
      <c r="AN201" s="82"/>
      <c r="AO201" s="78"/>
      <c r="AP201" s="79"/>
      <c r="AQ201" s="80"/>
      <c r="AR201" s="81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3"/>
      <c r="BR201" s="83"/>
      <c r="BS201" s="83"/>
    </row>
    <row r="202" spans="1:71" ht="12" customHeight="1">
      <c r="A202" s="78"/>
      <c r="B202" s="79"/>
      <c r="C202" s="80"/>
      <c r="D202" s="81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3"/>
      <c r="AD202" s="83"/>
      <c r="AE202" s="83"/>
      <c r="AF202" s="82"/>
      <c r="AG202" s="82"/>
      <c r="AH202" s="82"/>
      <c r="AI202" s="82"/>
      <c r="AJ202" s="82"/>
      <c r="AK202" s="82"/>
      <c r="AL202" s="82"/>
      <c r="AM202" s="82"/>
      <c r="AN202" s="82"/>
      <c r="AO202" s="78"/>
      <c r="AP202" s="79"/>
      <c r="AQ202" s="80"/>
      <c r="AR202" s="81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3"/>
      <c r="BR202" s="83"/>
      <c r="BS202" s="83"/>
    </row>
    <row r="203" spans="1:71" ht="12" customHeight="1">
      <c r="A203" s="78"/>
      <c r="B203" s="79"/>
      <c r="C203" s="80"/>
      <c r="D203" s="81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3"/>
      <c r="AD203" s="83"/>
      <c r="AE203" s="83"/>
      <c r="AF203" s="82"/>
      <c r="AG203" s="82"/>
      <c r="AH203" s="82"/>
      <c r="AI203" s="82"/>
      <c r="AJ203" s="82"/>
      <c r="AK203" s="82"/>
      <c r="AL203" s="82"/>
      <c r="AM203" s="82"/>
      <c r="AN203" s="82"/>
      <c r="AO203" s="78"/>
      <c r="AP203" s="79"/>
      <c r="AQ203" s="80"/>
      <c r="AR203" s="81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3"/>
      <c r="BR203" s="83"/>
      <c r="BS203" s="83"/>
    </row>
    <row r="204" spans="1:71" ht="12" customHeight="1">
      <c r="A204" s="78"/>
      <c r="B204" s="79"/>
      <c r="C204" s="80"/>
      <c r="D204" s="81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3"/>
      <c r="AD204" s="83"/>
      <c r="AE204" s="83"/>
      <c r="AF204" s="82"/>
      <c r="AG204" s="82"/>
      <c r="AH204" s="82"/>
      <c r="AI204" s="82"/>
      <c r="AJ204" s="82"/>
      <c r="AK204" s="82"/>
      <c r="AL204" s="82"/>
      <c r="AM204" s="82"/>
      <c r="AN204" s="82"/>
      <c r="AO204" s="78"/>
      <c r="AP204" s="79"/>
      <c r="AQ204" s="80"/>
      <c r="AR204" s="81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3"/>
      <c r="BR204" s="83"/>
      <c r="BS204" s="83"/>
    </row>
    <row r="205" spans="1:71" ht="12" customHeight="1">
      <c r="A205" s="78"/>
      <c r="B205" s="79"/>
      <c r="C205" s="80"/>
      <c r="D205" s="81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3"/>
      <c r="AD205" s="83"/>
      <c r="AE205" s="83"/>
      <c r="AF205" s="82"/>
      <c r="AG205" s="82"/>
      <c r="AH205" s="82"/>
      <c r="AI205" s="82"/>
      <c r="AJ205" s="82"/>
      <c r="AK205" s="82"/>
      <c r="AL205" s="82"/>
      <c r="AM205" s="82"/>
      <c r="AN205" s="82"/>
      <c r="AO205" s="78"/>
      <c r="AP205" s="79"/>
      <c r="AQ205" s="80"/>
      <c r="AR205" s="81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3"/>
      <c r="BR205" s="83"/>
      <c r="BS205" s="83"/>
    </row>
    <row r="206" spans="1:71" ht="12" customHeight="1">
      <c r="A206" s="78"/>
      <c r="B206" s="79"/>
      <c r="C206" s="80"/>
      <c r="D206" s="81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3"/>
      <c r="AD206" s="83"/>
      <c r="AE206" s="83"/>
      <c r="AF206" s="82"/>
      <c r="AG206" s="82"/>
      <c r="AH206" s="82"/>
      <c r="AI206" s="82"/>
      <c r="AJ206" s="82"/>
      <c r="AK206" s="82"/>
      <c r="AL206" s="82"/>
      <c r="AM206" s="82"/>
      <c r="AN206" s="82"/>
      <c r="AO206" s="78"/>
      <c r="AP206" s="79"/>
      <c r="AQ206" s="80"/>
      <c r="AR206" s="81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3"/>
      <c r="BR206" s="83"/>
      <c r="BS206" s="83"/>
    </row>
    <row r="207" spans="1:71" ht="12" customHeight="1">
      <c r="A207" s="78"/>
      <c r="B207" s="79"/>
      <c r="C207" s="80"/>
      <c r="D207" s="81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3"/>
      <c r="AD207" s="83"/>
      <c r="AE207" s="83"/>
      <c r="AF207" s="82"/>
      <c r="AG207" s="82"/>
      <c r="AH207" s="82"/>
      <c r="AI207" s="82"/>
      <c r="AJ207" s="82"/>
      <c r="AK207" s="82"/>
      <c r="AL207" s="82"/>
      <c r="AM207" s="82"/>
      <c r="AN207" s="82"/>
      <c r="AO207" s="78"/>
      <c r="AP207" s="79"/>
      <c r="AQ207" s="80"/>
      <c r="AR207" s="81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3"/>
      <c r="BR207" s="83"/>
      <c r="BS207" s="83"/>
    </row>
    <row r="208" spans="1:71" ht="12" customHeight="1">
      <c r="A208" s="78"/>
      <c r="B208" s="79"/>
      <c r="C208" s="80"/>
      <c r="D208" s="81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3"/>
      <c r="AD208" s="83"/>
      <c r="AE208" s="83"/>
      <c r="AF208" s="82"/>
      <c r="AG208" s="82"/>
      <c r="AH208" s="82"/>
      <c r="AI208" s="82"/>
      <c r="AJ208" s="82"/>
      <c r="AK208" s="82"/>
      <c r="AL208" s="82"/>
      <c r="AM208" s="82"/>
      <c r="AN208" s="82"/>
      <c r="AO208" s="78"/>
      <c r="AP208" s="79"/>
      <c r="AQ208" s="80"/>
      <c r="AR208" s="81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3"/>
      <c r="BR208" s="83"/>
      <c r="BS208" s="83"/>
    </row>
    <row r="209" spans="1:71" ht="12" customHeight="1">
      <c r="A209" s="78"/>
      <c r="B209" s="79"/>
      <c r="C209" s="80"/>
      <c r="D209" s="81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3"/>
      <c r="AD209" s="83"/>
      <c r="AE209" s="83"/>
      <c r="AF209" s="82"/>
      <c r="AG209" s="82"/>
      <c r="AH209" s="82"/>
      <c r="AI209" s="82"/>
      <c r="AJ209" s="82"/>
      <c r="AK209" s="82"/>
      <c r="AL209" s="82"/>
      <c r="AM209" s="82"/>
      <c r="AN209" s="82"/>
      <c r="AO209" s="78"/>
      <c r="AP209" s="79"/>
      <c r="AQ209" s="80"/>
      <c r="AR209" s="81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3"/>
      <c r="BR209" s="83"/>
      <c r="BS209" s="83"/>
    </row>
    <row r="210" spans="1:71" ht="12" customHeight="1">
      <c r="A210" s="78"/>
      <c r="B210" s="79"/>
      <c r="C210" s="80"/>
      <c r="D210" s="81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3"/>
      <c r="AD210" s="83"/>
      <c r="AE210" s="83"/>
      <c r="AF210" s="82"/>
      <c r="AG210" s="82"/>
      <c r="AH210" s="82"/>
      <c r="AI210" s="82"/>
      <c r="AJ210" s="82"/>
      <c r="AK210" s="82"/>
      <c r="AL210" s="82"/>
      <c r="AM210" s="82"/>
      <c r="AN210" s="82"/>
      <c r="AO210" s="78"/>
      <c r="AP210" s="79"/>
      <c r="AQ210" s="80"/>
      <c r="AR210" s="81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3"/>
      <c r="BR210" s="83"/>
      <c r="BS210" s="83"/>
    </row>
    <row r="211" spans="1:71" ht="12" customHeight="1">
      <c r="A211" s="78"/>
      <c r="B211" s="79"/>
      <c r="C211" s="80"/>
      <c r="D211" s="81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3"/>
      <c r="AD211" s="83"/>
      <c r="AE211" s="83"/>
      <c r="AF211" s="82"/>
      <c r="AG211" s="82"/>
      <c r="AH211" s="82"/>
      <c r="AI211" s="82"/>
      <c r="AJ211" s="82"/>
      <c r="AK211" s="82"/>
      <c r="AL211" s="82"/>
      <c r="AM211" s="82"/>
      <c r="AN211" s="82"/>
      <c r="AO211" s="78"/>
      <c r="AP211" s="79"/>
      <c r="AQ211" s="80"/>
      <c r="AR211" s="81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3"/>
      <c r="BR211" s="83"/>
      <c r="BS211" s="83"/>
    </row>
    <row r="212" spans="1:71" ht="12" customHeight="1">
      <c r="A212" s="78"/>
      <c r="B212" s="79"/>
      <c r="C212" s="80"/>
      <c r="D212" s="81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3"/>
      <c r="AD212" s="83"/>
      <c r="AE212" s="83"/>
      <c r="AF212" s="82"/>
      <c r="AG212" s="82"/>
      <c r="AH212" s="82"/>
      <c r="AI212" s="82"/>
      <c r="AJ212" s="82"/>
      <c r="AK212" s="82"/>
      <c r="AL212" s="82"/>
      <c r="AM212" s="82"/>
      <c r="AN212" s="82"/>
      <c r="AO212" s="78"/>
      <c r="AP212" s="79"/>
      <c r="AQ212" s="80"/>
      <c r="AR212" s="81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3"/>
      <c r="BR212" s="83"/>
      <c r="BS212" s="83"/>
    </row>
    <row r="213" spans="1:71" ht="12" customHeight="1">
      <c r="A213" s="78"/>
      <c r="B213" s="79"/>
      <c r="C213" s="80"/>
      <c r="D213" s="81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3"/>
      <c r="AD213" s="83"/>
      <c r="AE213" s="83"/>
      <c r="AF213" s="82"/>
      <c r="AG213" s="82"/>
      <c r="AH213" s="82"/>
      <c r="AI213" s="82"/>
      <c r="AJ213" s="82"/>
      <c r="AK213" s="82"/>
      <c r="AL213" s="82"/>
      <c r="AM213" s="82"/>
      <c r="AN213" s="82"/>
      <c r="AO213" s="78"/>
      <c r="AP213" s="79"/>
      <c r="AQ213" s="80"/>
      <c r="AR213" s="81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3"/>
      <c r="BR213" s="83"/>
      <c r="BS213" s="83"/>
    </row>
    <row r="214" spans="1:71" ht="12" customHeight="1">
      <c r="A214" s="78"/>
      <c r="B214" s="79"/>
      <c r="C214" s="80"/>
      <c r="D214" s="81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3"/>
      <c r="AD214" s="83"/>
      <c r="AE214" s="83"/>
      <c r="AF214" s="82"/>
      <c r="AG214" s="82"/>
      <c r="AH214" s="82"/>
      <c r="AI214" s="82"/>
      <c r="AJ214" s="82"/>
      <c r="AK214" s="82"/>
      <c r="AL214" s="82"/>
      <c r="AM214" s="82"/>
      <c r="AN214" s="82"/>
      <c r="AO214" s="78"/>
      <c r="AP214" s="79"/>
      <c r="AQ214" s="80"/>
      <c r="AR214" s="81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3"/>
      <c r="BR214" s="83"/>
      <c r="BS214" s="83"/>
    </row>
    <row r="215" spans="1:71" ht="12" customHeight="1">
      <c r="A215" s="78"/>
      <c r="B215" s="79"/>
      <c r="C215" s="80"/>
      <c r="D215" s="81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3"/>
      <c r="AD215" s="83"/>
      <c r="AE215" s="83"/>
      <c r="AF215" s="82"/>
      <c r="AG215" s="82"/>
      <c r="AH215" s="82"/>
      <c r="AI215" s="82"/>
      <c r="AJ215" s="82"/>
      <c r="AK215" s="82"/>
      <c r="AL215" s="82"/>
      <c r="AM215" s="82"/>
      <c r="AN215" s="82"/>
      <c r="AO215" s="78"/>
      <c r="AP215" s="79"/>
      <c r="AQ215" s="80"/>
      <c r="AR215" s="81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3"/>
      <c r="BR215" s="83"/>
      <c r="BS215" s="83"/>
    </row>
    <row r="216" spans="1:71" ht="12" customHeight="1">
      <c r="A216" s="78"/>
      <c r="B216" s="79"/>
      <c r="C216" s="80"/>
      <c r="D216" s="81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3"/>
      <c r="AD216" s="83"/>
      <c r="AE216" s="83"/>
      <c r="AF216" s="82"/>
      <c r="AG216" s="82"/>
      <c r="AH216" s="82"/>
      <c r="AI216" s="82"/>
      <c r="AJ216" s="82"/>
      <c r="AK216" s="82"/>
      <c r="AL216" s="82"/>
      <c r="AM216" s="82"/>
      <c r="AN216" s="82"/>
      <c r="AO216" s="78"/>
      <c r="AP216" s="79"/>
      <c r="AQ216" s="80"/>
      <c r="AR216" s="81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3"/>
      <c r="BR216" s="83"/>
      <c r="BS216" s="83"/>
    </row>
    <row r="217" spans="1:71" ht="12" customHeight="1">
      <c r="A217" s="78"/>
      <c r="B217" s="79"/>
      <c r="C217" s="80"/>
      <c r="D217" s="81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3"/>
      <c r="AD217" s="83"/>
      <c r="AE217" s="83"/>
      <c r="AF217" s="82"/>
      <c r="AG217" s="82"/>
      <c r="AH217" s="82"/>
      <c r="AI217" s="82"/>
      <c r="AJ217" s="82"/>
      <c r="AK217" s="82"/>
      <c r="AL217" s="82"/>
      <c r="AM217" s="82"/>
      <c r="AN217" s="82"/>
      <c r="AO217" s="78"/>
      <c r="AP217" s="79"/>
      <c r="AQ217" s="80"/>
      <c r="AR217" s="81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3"/>
      <c r="BR217" s="83"/>
      <c r="BS217" s="83"/>
    </row>
    <row r="218" spans="1:71" ht="12" customHeight="1">
      <c r="A218" s="78"/>
      <c r="B218" s="79"/>
      <c r="C218" s="80"/>
      <c r="D218" s="81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3"/>
      <c r="AD218" s="83"/>
      <c r="AE218" s="83"/>
      <c r="AF218" s="82"/>
      <c r="AG218" s="82"/>
      <c r="AH218" s="82"/>
      <c r="AI218" s="82"/>
      <c r="AJ218" s="82"/>
      <c r="AK218" s="82"/>
      <c r="AL218" s="82"/>
      <c r="AM218" s="82"/>
      <c r="AN218" s="82"/>
      <c r="AO218" s="78"/>
      <c r="AP218" s="79"/>
      <c r="AQ218" s="80"/>
      <c r="AR218" s="81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3"/>
      <c r="BR218" s="83"/>
      <c r="BS218" s="83"/>
    </row>
    <row r="219" spans="1:71" ht="12" customHeight="1">
      <c r="A219" s="78"/>
      <c r="B219" s="79"/>
      <c r="C219" s="80"/>
      <c r="D219" s="81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3"/>
      <c r="AD219" s="83"/>
      <c r="AE219" s="83"/>
      <c r="AF219" s="82"/>
      <c r="AG219" s="82"/>
      <c r="AH219" s="82"/>
      <c r="AI219" s="82"/>
      <c r="AJ219" s="82"/>
      <c r="AK219" s="82"/>
      <c r="AL219" s="82"/>
      <c r="AM219" s="82"/>
      <c r="AN219" s="82"/>
      <c r="AO219" s="78"/>
      <c r="AP219" s="79"/>
      <c r="AQ219" s="80"/>
      <c r="AR219" s="81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3"/>
      <c r="BR219" s="83"/>
      <c r="BS219" s="83"/>
    </row>
    <row r="220" spans="1:71" ht="12" customHeight="1">
      <c r="A220" s="78"/>
      <c r="B220" s="79"/>
      <c r="C220" s="80"/>
      <c r="D220" s="81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3"/>
      <c r="AD220" s="83"/>
      <c r="AE220" s="83"/>
      <c r="AF220" s="82"/>
      <c r="AG220" s="82"/>
      <c r="AH220" s="82"/>
      <c r="AI220" s="82"/>
      <c r="AJ220" s="82"/>
      <c r="AK220" s="82"/>
      <c r="AL220" s="82"/>
      <c r="AM220" s="82"/>
      <c r="AN220" s="82"/>
      <c r="AO220" s="78"/>
      <c r="AP220" s="79"/>
      <c r="AQ220" s="80"/>
      <c r="AR220" s="81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3"/>
      <c r="BR220" s="83"/>
      <c r="BS220" s="83"/>
    </row>
    <row r="221" spans="1:71" ht="12" customHeight="1">
      <c r="A221" s="78"/>
      <c r="B221" s="79"/>
      <c r="C221" s="80"/>
      <c r="D221" s="81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3"/>
      <c r="AD221" s="83"/>
      <c r="AE221" s="83"/>
      <c r="AF221" s="82"/>
      <c r="AG221" s="82"/>
      <c r="AH221" s="82"/>
      <c r="AI221" s="82"/>
      <c r="AJ221" s="82"/>
      <c r="AK221" s="82"/>
      <c r="AL221" s="82"/>
      <c r="AM221" s="82"/>
      <c r="AN221" s="82"/>
      <c r="AO221" s="78"/>
      <c r="AP221" s="79"/>
      <c r="AQ221" s="80"/>
      <c r="AR221" s="81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3"/>
      <c r="BR221" s="83"/>
      <c r="BS221" s="83"/>
    </row>
    <row r="222" spans="1:71" ht="12" customHeight="1">
      <c r="A222" s="78"/>
      <c r="B222" s="79"/>
      <c r="C222" s="80"/>
      <c r="D222" s="81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3"/>
      <c r="AD222" s="83"/>
      <c r="AE222" s="83"/>
      <c r="AF222" s="82"/>
      <c r="AG222" s="82"/>
      <c r="AH222" s="82"/>
      <c r="AI222" s="82"/>
      <c r="AJ222" s="82"/>
      <c r="AK222" s="82"/>
      <c r="AL222" s="82"/>
      <c r="AM222" s="82"/>
      <c r="AN222" s="82"/>
      <c r="AO222" s="78"/>
      <c r="AP222" s="79"/>
      <c r="AQ222" s="80"/>
      <c r="AR222" s="81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3"/>
      <c r="BR222" s="83"/>
      <c r="BS222" s="83"/>
    </row>
    <row r="223" spans="1:71" ht="12" customHeight="1">
      <c r="A223" s="78"/>
      <c r="B223" s="79"/>
      <c r="C223" s="80"/>
      <c r="D223" s="81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3"/>
      <c r="AD223" s="83"/>
      <c r="AE223" s="83"/>
      <c r="AF223" s="82"/>
      <c r="AG223" s="82"/>
      <c r="AH223" s="82"/>
      <c r="AI223" s="82"/>
      <c r="AJ223" s="82"/>
      <c r="AK223" s="82"/>
      <c r="AL223" s="82"/>
      <c r="AM223" s="82"/>
      <c r="AN223" s="82"/>
      <c r="AO223" s="78"/>
      <c r="AP223" s="79"/>
      <c r="AQ223" s="80"/>
      <c r="AR223" s="81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3"/>
      <c r="BR223" s="83"/>
      <c r="BS223" s="83"/>
    </row>
    <row r="224" spans="1:71" ht="12" customHeight="1">
      <c r="A224" s="78"/>
      <c r="B224" s="79"/>
      <c r="C224" s="80"/>
      <c r="D224" s="81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3"/>
      <c r="AD224" s="83"/>
      <c r="AE224" s="83"/>
      <c r="AF224" s="82"/>
      <c r="AG224" s="82"/>
      <c r="AH224" s="82"/>
      <c r="AI224" s="82"/>
      <c r="AJ224" s="82"/>
      <c r="AK224" s="82"/>
      <c r="AL224" s="82"/>
      <c r="AM224" s="82"/>
      <c r="AN224" s="82"/>
      <c r="AO224" s="78"/>
      <c r="AP224" s="79"/>
      <c r="AQ224" s="80"/>
      <c r="AR224" s="81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3"/>
      <c r="BR224" s="83"/>
      <c r="BS224" s="83"/>
    </row>
    <row r="225" spans="1:71" ht="12" customHeight="1">
      <c r="A225" s="78"/>
      <c r="B225" s="79"/>
      <c r="C225" s="80"/>
      <c r="D225" s="81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3"/>
      <c r="AD225" s="83"/>
      <c r="AE225" s="83"/>
      <c r="AF225" s="82"/>
      <c r="AG225" s="82"/>
      <c r="AH225" s="82"/>
      <c r="AI225" s="82"/>
      <c r="AJ225" s="82"/>
      <c r="AK225" s="82"/>
      <c r="AL225" s="82"/>
      <c r="AM225" s="82"/>
      <c r="AN225" s="82"/>
      <c r="AO225" s="78"/>
      <c r="AP225" s="79"/>
      <c r="AQ225" s="80"/>
      <c r="AR225" s="81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3"/>
      <c r="BR225" s="83"/>
      <c r="BS225" s="83"/>
    </row>
    <row r="226" spans="1:71" ht="12" customHeight="1">
      <c r="A226" s="78"/>
      <c r="B226" s="79"/>
      <c r="C226" s="80"/>
      <c r="D226" s="81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3"/>
      <c r="AD226" s="83"/>
      <c r="AE226" s="83"/>
      <c r="AF226" s="82"/>
      <c r="AG226" s="82"/>
      <c r="AH226" s="82"/>
      <c r="AI226" s="82"/>
      <c r="AJ226" s="82"/>
      <c r="AK226" s="82"/>
      <c r="AL226" s="82"/>
      <c r="AM226" s="82"/>
      <c r="AN226" s="82"/>
      <c r="AO226" s="78"/>
      <c r="AP226" s="79"/>
      <c r="AQ226" s="80"/>
      <c r="AR226" s="81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3"/>
      <c r="BR226" s="83"/>
      <c r="BS226" s="83"/>
    </row>
    <row r="227" spans="1:71" ht="12" customHeight="1">
      <c r="A227" s="78"/>
      <c r="B227" s="79"/>
      <c r="C227" s="80"/>
      <c r="D227" s="81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3"/>
      <c r="AD227" s="83"/>
      <c r="AE227" s="83"/>
      <c r="AF227" s="82"/>
      <c r="AG227" s="82"/>
      <c r="AH227" s="82"/>
      <c r="AI227" s="82"/>
      <c r="AJ227" s="82"/>
      <c r="AK227" s="82"/>
      <c r="AL227" s="82"/>
      <c r="AM227" s="82"/>
      <c r="AN227" s="82"/>
      <c r="AO227" s="78"/>
      <c r="AP227" s="79"/>
      <c r="AQ227" s="80"/>
      <c r="AR227" s="81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3"/>
      <c r="BR227" s="83"/>
      <c r="BS227" s="83"/>
    </row>
    <row r="228" spans="1:71" ht="12" customHeight="1">
      <c r="A228" s="78"/>
      <c r="B228" s="79"/>
      <c r="C228" s="80"/>
      <c r="D228" s="81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3"/>
      <c r="AD228" s="83"/>
      <c r="AE228" s="83"/>
      <c r="AF228" s="82"/>
      <c r="AG228" s="82"/>
      <c r="AH228" s="82"/>
      <c r="AI228" s="82"/>
      <c r="AJ228" s="82"/>
      <c r="AK228" s="82"/>
      <c r="AL228" s="82"/>
      <c r="AM228" s="82"/>
      <c r="AN228" s="82"/>
      <c r="AO228" s="78"/>
      <c r="AP228" s="79"/>
      <c r="AQ228" s="80"/>
      <c r="AR228" s="81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3"/>
      <c r="BR228" s="83"/>
      <c r="BS228" s="83"/>
    </row>
    <row r="229" spans="1:71" ht="12" customHeight="1">
      <c r="A229" s="78"/>
      <c r="B229" s="79"/>
      <c r="C229" s="80"/>
      <c r="D229" s="81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3"/>
      <c r="AD229" s="83"/>
      <c r="AE229" s="83"/>
      <c r="AF229" s="82"/>
      <c r="AG229" s="82"/>
      <c r="AH229" s="82"/>
      <c r="AI229" s="82"/>
      <c r="AJ229" s="82"/>
      <c r="AK229" s="82"/>
      <c r="AL229" s="82"/>
      <c r="AM229" s="82"/>
      <c r="AN229" s="82"/>
      <c r="AO229" s="78"/>
      <c r="AP229" s="79"/>
      <c r="AQ229" s="80"/>
      <c r="AR229" s="81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3"/>
      <c r="BR229" s="83"/>
      <c r="BS229" s="83"/>
    </row>
    <row r="230" spans="1:71" ht="12" customHeight="1">
      <c r="A230" s="78"/>
      <c r="B230" s="79"/>
      <c r="C230" s="80"/>
      <c r="D230" s="81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3"/>
      <c r="AD230" s="83"/>
      <c r="AE230" s="83"/>
      <c r="AF230" s="82"/>
      <c r="AG230" s="82"/>
      <c r="AH230" s="82"/>
      <c r="AI230" s="82"/>
      <c r="AJ230" s="82"/>
      <c r="AK230" s="82"/>
      <c r="AL230" s="82"/>
      <c r="AM230" s="82"/>
      <c r="AN230" s="82"/>
      <c r="AO230" s="78"/>
      <c r="AP230" s="79"/>
      <c r="AQ230" s="80"/>
      <c r="AR230" s="81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3"/>
      <c r="BR230" s="83"/>
      <c r="BS230" s="83"/>
    </row>
    <row r="231" spans="1:71" ht="12" customHeight="1">
      <c r="A231" s="78"/>
      <c r="B231" s="79"/>
      <c r="C231" s="80"/>
      <c r="D231" s="81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3"/>
      <c r="AD231" s="83"/>
      <c r="AE231" s="83"/>
      <c r="AF231" s="82"/>
      <c r="AG231" s="82"/>
      <c r="AH231" s="82"/>
      <c r="AI231" s="82"/>
      <c r="AJ231" s="82"/>
      <c r="AK231" s="82"/>
      <c r="AL231" s="82"/>
      <c r="AM231" s="82"/>
      <c r="AN231" s="82"/>
      <c r="AO231" s="78"/>
      <c r="AP231" s="79"/>
      <c r="AQ231" s="80"/>
      <c r="AR231" s="81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3"/>
      <c r="BR231" s="83"/>
      <c r="BS231" s="83"/>
    </row>
    <row r="232" spans="1:71" ht="12" customHeight="1">
      <c r="A232" s="78"/>
      <c r="B232" s="79"/>
      <c r="C232" s="80"/>
      <c r="D232" s="81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3"/>
      <c r="AD232" s="83"/>
      <c r="AE232" s="83"/>
      <c r="AF232" s="82"/>
      <c r="AG232" s="82"/>
      <c r="AH232" s="82"/>
      <c r="AI232" s="82"/>
      <c r="AJ232" s="82"/>
      <c r="AK232" s="82"/>
      <c r="AL232" s="82"/>
      <c r="AM232" s="82"/>
      <c r="AN232" s="82"/>
      <c r="AO232" s="78"/>
      <c r="AP232" s="79"/>
      <c r="AQ232" s="80"/>
      <c r="AR232" s="81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3"/>
      <c r="BR232" s="83"/>
      <c r="BS232" s="83"/>
    </row>
    <row r="233" spans="1:71" ht="12" customHeight="1">
      <c r="A233" s="78"/>
      <c r="B233" s="79"/>
      <c r="C233" s="80"/>
      <c r="D233" s="81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3"/>
      <c r="AD233" s="83"/>
      <c r="AE233" s="83"/>
      <c r="AF233" s="82"/>
      <c r="AG233" s="82"/>
      <c r="AH233" s="82"/>
      <c r="AI233" s="82"/>
      <c r="AJ233" s="82"/>
      <c r="AK233" s="82"/>
      <c r="AL233" s="82"/>
      <c r="AM233" s="82"/>
      <c r="AN233" s="82"/>
      <c r="AO233" s="78"/>
      <c r="AP233" s="79"/>
      <c r="AQ233" s="80"/>
      <c r="AR233" s="81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3"/>
      <c r="BR233" s="83"/>
      <c r="BS233" s="83"/>
    </row>
    <row r="234" spans="1:71" ht="12" customHeight="1">
      <c r="A234" s="78"/>
      <c r="B234" s="79"/>
      <c r="C234" s="80"/>
      <c r="D234" s="81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3"/>
      <c r="AD234" s="83"/>
      <c r="AE234" s="83"/>
      <c r="AF234" s="82"/>
      <c r="AG234" s="82"/>
      <c r="AH234" s="82"/>
      <c r="AI234" s="82"/>
      <c r="AJ234" s="82"/>
      <c r="AK234" s="82"/>
      <c r="AL234" s="82"/>
      <c r="AM234" s="82"/>
      <c r="AN234" s="82"/>
      <c r="AO234" s="78"/>
      <c r="AP234" s="79"/>
      <c r="AQ234" s="80"/>
      <c r="AR234" s="81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3"/>
      <c r="BR234" s="83"/>
      <c r="BS234" s="83"/>
    </row>
    <row r="235" spans="1:71" ht="12" customHeight="1">
      <c r="A235" s="78"/>
      <c r="B235" s="79"/>
      <c r="C235" s="80"/>
      <c r="D235" s="81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3"/>
      <c r="AD235" s="83"/>
      <c r="AE235" s="83"/>
      <c r="AF235" s="82"/>
      <c r="AG235" s="82"/>
      <c r="AH235" s="82"/>
      <c r="AI235" s="82"/>
      <c r="AJ235" s="82"/>
      <c r="AK235" s="82"/>
      <c r="AL235" s="82"/>
      <c r="AM235" s="82"/>
      <c r="AN235" s="82"/>
      <c r="AO235" s="78"/>
      <c r="AP235" s="79"/>
      <c r="AQ235" s="80"/>
      <c r="AR235" s="81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3"/>
      <c r="BR235" s="83"/>
      <c r="BS235" s="83"/>
    </row>
    <row r="236" spans="1:71" ht="12" customHeight="1">
      <c r="A236" s="78"/>
      <c r="B236" s="79"/>
      <c r="C236" s="80"/>
      <c r="D236" s="81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3"/>
      <c r="AD236" s="83"/>
      <c r="AE236" s="83"/>
      <c r="AF236" s="82"/>
      <c r="AG236" s="82"/>
      <c r="AH236" s="82"/>
      <c r="AI236" s="82"/>
      <c r="AJ236" s="82"/>
      <c r="AK236" s="82"/>
      <c r="AL236" s="82"/>
      <c r="AM236" s="82"/>
      <c r="AN236" s="82"/>
      <c r="AO236" s="78"/>
      <c r="AP236" s="79"/>
      <c r="AQ236" s="80"/>
      <c r="AR236" s="81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3"/>
      <c r="BR236" s="83"/>
      <c r="BS236" s="83"/>
    </row>
    <row r="237" spans="1:71" ht="12" customHeight="1">
      <c r="A237" s="78"/>
      <c r="B237" s="79"/>
      <c r="C237" s="80"/>
      <c r="D237" s="81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3"/>
      <c r="AD237" s="83"/>
      <c r="AE237" s="83"/>
      <c r="AF237" s="82"/>
      <c r="AG237" s="82"/>
      <c r="AH237" s="82"/>
      <c r="AI237" s="82"/>
      <c r="AJ237" s="82"/>
      <c r="AK237" s="82"/>
      <c r="AL237" s="82"/>
      <c r="AM237" s="82"/>
      <c r="AN237" s="82"/>
      <c r="AO237" s="78"/>
      <c r="AP237" s="79"/>
      <c r="AQ237" s="80"/>
      <c r="AR237" s="81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3"/>
      <c r="BR237" s="83"/>
      <c r="BS237" s="83"/>
    </row>
    <row r="238" spans="1:71" ht="12" customHeight="1">
      <c r="A238" s="78"/>
      <c r="B238" s="79"/>
      <c r="C238" s="80"/>
      <c r="D238" s="81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3"/>
      <c r="AD238" s="83"/>
      <c r="AE238" s="83"/>
      <c r="AF238" s="82"/>
      <c r="AG238" s="82"/>
      <c r="AH238" s="82"/>
      <c r="AI238" s="82"/>
      <c r="AJ238" s="82"/>
      <c r="AK238" s="82"/>
      <c r="AL238" s="82"/>
      <c r="AM238" s="82"/>
      <c r="AN238" s="82"/>
      <c r="AO238" s="78"/>
      <c r="AP238" s="79"/>
      <c r="AQ238" s="80"/>
      <c r="AR238" s="81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3"/>
      <c r="BR238" s="83"/>
      <c r="BS238" s="83"/>
    </row>
    <row r="239" spans="1:71" ht="12" customHeight="1">
      <c r="A239" s="78"/>
      <c r="B239" s="79"/>
      <c r="C239" s="80"/>
      <c r="D239" s="81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3"/>
      <c r="AD239" s="83"/>
      <c r="AE239" s="83"/>
      <c r="AF239" s="82"/>
      <c r="AG239" s="82"/>
      <c r="AH239" s="82"/>
      <c r="AI239" s="82"/>
      <c r="AJ239" s="82"/>
      <c r="AK239" s="82"/>
      <c r="AL239" s="82"/>
      <c r="AM239" s="82"/>
      <c r="AN239" s="82"/>
      <c r="AO239" s="78"/>
      <c r="AP239" s="79"/>
      <c r="AQ239" s="80"/>
      <c r="AR239" s="81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3"/>
      <c r="BR239" s="83"/>
      <c r="BS239" s="83"/>
    </row>
    <row r="240" spans="1:71" ht="12" customHeight="1">
      <c r="A240" s="78"/>
      <c r="B240" s="79"/>
      <c r="C240" s="80"/>
      <c r="D240" s="81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3"/>
      <c r="AD240" s="83"/>
      <c r="AE240" s="83"/>
      <c r="AF240" s="82"/>
      <c r="AG240" s="82"/>
      <c r="AH240" s="82"/>
      <c r="AI240" s="82"/>
      <c r="AJ240" s="82"/>
      <c r="AK240" s="82"/>
      <c r="AL240" s="82"/>
      <c r="AM240" s="82"/>
      <c r="AN240" s="82"/>
      <c r="AO240" s="78"/>
      <c r="AP240" s="79"/>
      <c r="AQ240" s="80"/>
      <c r="AR240" s="81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3"/>
      <c r="BR240" s="83"/>
      <c r="BS240" s="83"/>
    </row>
    <row r="241" spans="1:71" ht="12" customHeight="1">
      <c r="A241" s="78"/>
      <c r="B241" s="79"/>
      <c r="C241" s="80"/>
      <c r="D241" s="81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3"/>
      <c r="AD241" s="83"/>
      <c r="AE241" s="83"/>
      <c r="AF241" s="82"/>
      <c r="AG241" s="82"/>
      <c r="AH241" s="82"/>
      <c r="AI241" s="82"/>
      <c r="AJ241" s="82"/>
      <c r="AK241" s="82"/>
      <c r="AL241" s="82"/>
      <c r="AM241" s="82"/>
      <c r="AN241" s="82"/>
      <c r="AO241" s="78"/>
      <c r="AP241" s="79"/>
      <c r="AQ241" s="80"/>
      <c r="AR241" s="81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3"/>
      <c r="BR241" s="83"/>
      <c r="BS241" s="83"/>
    </row>
    <row r="242" spans="1:71" ht="12" customHeight="1">
      <c r="A242" s="78"/>
      <c r="B242" s="79"/>
      <c r="C242" s="80"/>
      <c r="D242" s="81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3"/>
      <c r="AD242" s="83"/>
      <c r="AE242" s="83"/>
      <c r="AF242" s="82"/>
      <c r="AG242" s="82"/>
      <c r="AH242" s="82"/>
      <c r="AI242" s="82"/>
      <c r="AJ242" s="82"/>
      <c r="AK242" s="82"/>
      <c r="AL242" s="82"/>
      <c r="AM242" s="82"/>
      <c r="AN242" s="82"/>
      <c r="AO242" s="78"/>
      <c r="AP242" s="79"/>
      <c r="AQ242" s="80"/>
      <c r="AR242" s="81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3"/>
      <c r="BR242" s="83"/>
      <c r="BS242" s="83"/>
    </row>
    <row r="243" spans="1:71" ht="12" customHeight="1">
      <c r="A243" s="78"/>
      <c r="B243" s="79"/>
      <c r="C243" s="80"/>
      <c r="D243" s="81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3"/>
      <c r="AD243" s="83"/>
      <c r="AE243" s="83"/>
      <c r="AF243" s="82"/>
      <c r="AG243" s="82"/>
      <c r="AH243" s="82"/>
      <c r="AI243" s="82"/>
      <c r="AJ243" s="82"/>
      <c r="AK243" s="82"/>
      <c r="AL243" s="82"/>
      <c r="AM243" s="82"/>
      <c r="AN243" s="82"/>
      <c r="AO243" s="78"/>
      <c r="AP243" s="79"/>
      <c r="AQ243" s="80"/>
      <c r="AR243" s="81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3"/>
      <c r="BR243" s="83"/>
      <c r="BS243" s="83"/>
    </row>
    <row r="244" spans="1:71" ht="12" customHeight="1">
      <c r="A244" s="78"/>
      <c r="B244" s="79"/>
      <c r="C244" s="80"/>
      <c r="D244" s="81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3"/>
      <c r="AD244" s="83"/>
      <c r="AE244" s="83"/>
      <c r="AF244" s="82"/>
      <c r="AG244" s="82"/>
      <c r="AH244" s="82"/>
      <c r="AI244" s="82"/>
      <c r="AJ244" s="82"/>
      <c r="AK244" s="82"/>
      <c r="AL244" s="82"/>
      <c r="AM244" s="82"/>
      <c r="AN244" s="82"/>
      <c r="AO244" s="78"/>
      <c r="AP244" s="79"/>
      <c r="AQ244" s="80"/>
      <c r="AR244" s="81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3"/>
      <c r="BR244" s="83"/>
      <c r="BS244" s="83"/>
    </row>
    <row r="245" spans="1:71" ht="12" customHeight="1">
      <c r="A245" s="78"/>
      <c r="B245" s="79"/>
      <c r="C245" s="80"/>
      <c r="D245" s="81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3"/>
      <c r="AD245" s="83"/>
      <c r="AE245" s="83"/>
      <c r="AF245" s="82"/>
      <c r="AG245" s="82"/>
      <c r="AH245" s="82"/>
      <c r="AI245" s="82"/>
      <c r="AJ245" s="82"/>
      <c r="AK245" s="82"/>
      <c r="AL245" s="82"/>
      <c r="AM245" s="82"/>
      <c r="AN245" s="82"/>
      <c r="AO245" s="78"/>
      <c r="AP245" s="79"/>
      <c r="AQ245" s="80"/>
      <c r="AR245" s="81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3"/>
      <c r="BR245" s="83"/>
      <c r="BS245" s="83"/>
    </row>
    <row r="246" spans="1:71" ht="12" customHeight="1">
      <c r="A246" s="78"/>
      <c r="B246" s="79"/>
      <c r="C246" s="80"/>
      <c r="D246" s="81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3"/>
      <c r="AD246" s="83"/>
      <c r="AE246" s="83"/>
      <c r="AF246" s="82"/>
      <c r="AG246" s="82"/>
      <c r="AH246" s="82"/>
      <c r="AI246" s="82"/>
      <c r="AJ246" s="82"/>
      <c r="AK246" s="82"/>
      <c r="AL246" s="82"/>
      <c r="AM246" s="82"/>
      <c r="AN246" s="82"/>
      <c r="AO246" s="78"/>
      <c r="AP246" s="79"/>
      <c r="AQ246" s="80"/>
      <c r="AR246" s="81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3"/>
      <c r="BR246" s="83"/>
      <c r="BS246" s="83"/>
    </row>
    <row r="247" spans="1:71" ht="12" customHeight="1">
      <c r="A247" s="78"/>
      <c r="B247" s="79"/>
      <c r="C247" s="80"/>
      <c r="D247" s="81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3"/>
      <c r="AD247" s="83"/>
      <c r="AE247" s="83"/>
      <c r="AF247" s="82"/>
      <c r="AG247" s="82"/>
      <c r="AH247" s="82"/>
      <c r="AI247" s="82"/>
      <c r="AJ247" s="82"/>
      <c r="AK247" s="82"/>
      <c r="AL247" s="82"/>
      <c r="AM247" s="82"/>
      <c r="AN247" s="82"/>
      <c r="AO247" s="78"/>
      <c r="AP247" s="79"/>
      <c r="AQ247" s="80"/>
      <c r="AR247" s="81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3"/>
      <c r="BR247" s="83"/>
      <c r="BS247" s="83"/>
    </row>
    <row r="248" spans="1:71" ht="12" customHeight="1">
      <c r="A248" s="78"/>
      <c r="B248" s="79"/>
      <c r="C248" s="80"/>
      <c r="D248" s="81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3"/>
      <c r="AD248" s="83"/>
      <c r="AE248" s="83"/>
      <c r="AF248" s="82"/>
      <c r="AG248" s="82"/>
      <c r="AH248" s="82"/>
      <c r="AI248" s="82"/>
      <c r="AJ248" s="82"/>
      <c r="AK248" s="82"/>
      <c r="AL248" s="82"/>
      <c r="AM248" s="82"/>
      <c r="AN248" s="82"/>
      <c r="AO248" s="78"/>
      <c r="AP248" s="79"/>
      <c r="AQ248" s="80"/>
      <c r="AR248" s="81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3"/>
      <c r="BR248" s="83"/>
      <c r="BS248" s="83"/>
    </row>
    <row r="249" spans="1:71" ht="12" customHeight="1">
      <c r="A249" s="78"/>
      <c r="B249" s="79"/>
      <c r="C249" s="80"/>
      <c r="D249" s="81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3"/>
      <c r="AD249" s="83"/>
      <c r="AE249" s="83"/>
      <c r="AF249" s="82"/>
      <c r="AG249" s="82"/>
      <c r="AH249" s="82"/>
      <c r="AI249" s="82"/>
      <c r="AJ249" s="82"/>
      <c r="AK249" s="82"/>
      <c r="AL249" s="82"/>
      <c r="AM249" s="82"/>
      <c r="AN249" s="82"/>
      <c r="AO249" s="78"/>
      <c r="AP249" s="79"/>
      <c r="AQ249" s="80"/>
      <c r="AR249" s="81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3"/>
      <c r="BR249" s="83"/>
      <c r="BS249" s="83"/>
    </row>
    <row r="250" spans="1:71" ht="12" customHeight="1">
      <c r="A250" s="78"/>
      <c r="B250" s="79"/>
      <c r="C250" s="80"/>
      <c r="D250" s="81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3"/>
      <c r="AD250" s="83"/>
      <c r="AE250" s="83"/>
      <c r="AF250" s="82"/>
      <c r="AG250" s="82"/>
      <c r="AH250" s="82"/>
      <c r="AI250" s="82"/>
      <c r="AJ250" s="82"/>
      <c r="AK250" s="82"/>
      <c r="AL250" s="82"/>
      <c r="AM250" s="82"/>
      <c r="AN250" s="82"/>
      <c r="AO250" s="78"/>
      <c r="AP250" s="79"/>
      <c r="AQ250" s="80"/>
      <c r="AR250" s="81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3"/>
      <c r="BR250" s="83"/>
      <c r="BS250" s="83"/>
    </row>
    <row r="251" spans="1:71" ht="12" customHeight="1">
      <c r="A251" s="78"/>
      <c r="B251" s="79"/>
      <c r="C251" s="80"/>
      <c r="D251" s="81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3"/>
      <c r="AD251" s="83"/>
      <c r="AE251" s="83"/>
      <c r="AF251" s="82"/>
      <c r="AG251" s="82"/>
      <c r="AH251" s="82"/>
      <c r="AI251" s="82"/>
      <c r="AJ251" s="82"/>
      <c r="AK251" s="82"/>
      <c r="AL251" s="82"/>
      <c r="AM251" s="82"/>
      <c r="AN251" s="82"/>
      <c r="AO251" s="78"/>
      <c r="AP251" s="79"/>
      <c r="AQ251" s="80"/>
      <c r="AR251" s="81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3"/>
      <c r="BR251" s="83"/>
      <c r="BS251" s="83"/>
    </row>
    <row r="252" spans="1:71" ht="12" customHeight="1">
      <c r="A252" s="78"/>
      <c r="B252" s="79"/>
      <c r="C252" s="80"/>
      <c r="D252" s="81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3"/>
      <c r="AD252" s="83"/>
      <c r="AE252" s="83"/>
      <c r="AF252" s="82"/>
      <c r="AG252" s="82"/>
      <c r="AH252" s="82"/>
      <c r="AI252" s="82"/>
      <c r="AJ252" s="82"/>
      <c r="AK252" s="82"/>
      <c r="AL252" s="82"/>
      <c r="AM252" s="82"/>
      <c r="AN252" s="82"/>
      <c r="AO252" s="78"/>
      <c r="AP252" s="79"/>
      <c r="AQ252" s="80"/>
      <c r="AR252" s="81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3"/>
      <c r="BR252" s="83"/>
      <c r="BS252" s="83"/>
    </row>
    <row r="253" spans="1:71" ht="12" customHeight="1">
      <c r="A253" s="78"/>
      <c r="B253" s="79"/>
      <c r="C253" s="80"/>
      <c r="D253" s="81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3"/>
      <c r="AD253" s="83"/>
      <c r="AE253" s="83"/>
      <c r="AF253" s="82"/>
      <c r="AG253" s="82"/>
      <c r="AH253" s="82"/>
      <c r="AI253" s="82"/>
      <c r="AJ253" s="82"/>
      <c r="AK253" s="82"/>
      <c r="AL253" s="82"/>
      <c r="AM253" s="82"/>
      <c r="AN253" s="82"/>
      <c r="AO253" s="78"/>
      <c r="AP253" s="79"/>
      <c r="AQ253" s="80"/>
      <c r="AR253" s="81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3"/>
      <c r="BR253" s="83"/>
      <c r="BS253" s="83"/>
    </row>
    <row r="254" spans="1:71" ht="12" customHeight="1">
      <c r="A254" s="78"/>
      <c r="B254" s="79"/>
      <c r="C254" s="80"/>
      <c r="D254" s="81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3"/>
      <c r="AD254" s="83"/>
      <c r="AE254" s="83"/>
      <c r="AF254" s="82"/>
      <c r="AG254" s="82"/>
      <c r="AH254" s="82"/>
      <c r="AI254" s="82"/>
      <c r="AJ254" s="82"/>
      <c r="AK254" s="82"/>
      <c r="AL254" s="82"/>
      <c r="AM254" s="82"/>
      <c r="AN254" s="82"/>
      <c r="AO254" s="78"/>
      <c r="AP254" s="79"/>
      <c r="AQ254" s="80"/>
      <c r="AR254" s="81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3"/>
      <c r="BR254" s="83"/>
      <c r="BS254" s="83"/>
    </row>
    <row r="255" spans="1:71" ht="12" customHeight="1">
      <c r="A255" s="78"/>
      <c r="B255" s="79"/>
      <c r="C255" s="80"/>
      <c r="D255" s="81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3"/>
      <c r="AD255" s="83"/>
      <c r="AE255" s="83"/>
      <c r="AF255" s="82"/>
      <c r="AG255" s="82"/>
      <c r="AH255" s="82"/>
      <c r="AI255" s="82"/>
      <c r="AJ255" s="82"/>
      <c r="AK255" s="82"/>
      <c r="AL255" s="82"/>
      <c r="AM255" s="82"/>
      <c r="AN255" s="82"/>
      <c r="AO255" s="78"/>
      <c r="AP255" s="79"/>
      <c r="AQ255" s="80"/>
      <c r="AR255" s="81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3"/>
      <c r="BR255" s="83"/>
      <c r="BS255" s="83"/>
    </row>
    <row r="256" spans="1:71" ht="12" customHeight="1">
      <c r="A256" s="78"/>
      <c r="B256" s="79"/>
      <c r="C256" s="80"/>
      <c r="D256" s="81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3"/>
      <c r="AD256" s="83"/>
      <c r="AE256" s="83"/>
      <c r="AF256" s="82"/>
      <c r="AG256" s="82"/>
      <c r="AH256" s="82"/>
      <c r="AI256" s="82"/>
      <c r="AJ256" s="82"/>
      <c r="AK256" s="82"/>
      <c r="AL256" s="82"/>
      <c r="AM256" s="82"/>
      <c r="AN256" s="82"/>
      <c r="AO256" s="78"/>
      <c r="AP256" s="79"/>
      <c r="AQ256" s="80"/>
      <c r="AR256" s="81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3"/>
      <c r="BR256" s="83"/>
      <c r="BS256" s="83"/>
    </row>
    <row r="257" spans="1:71" ht="12" customHeight="1">
      <c r="A257" s="78"/>
      <c r="B257" s="79"/>
      <c r="C257" s="80"/>
      <c r="D257" s="81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3"/>
      <c r="AD257" s="83"/>
      <c r="AE257" s="83"/>
      <c r="AF257" s="82"/>
      <c r="AG257" s="82"/>
      <c r="AH257" s="82"/>
      <c r="AI257" s="82"/>
      <c r="AJ257" s="82"/>
      <c r="AK257" s="82"/>
      <c r="AL257" s="82"/>
      <c r="AM257" s="82"/>
      <c r="AN257" s="82"/>
      <c r="AO257" s="78"/>
      <c r="AP257" s="79"/>
      <c r="AQ257" s="80"/>
      <c r="AR257" s="81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3"/>
      <c r="BR257" s="83"/>
      <c r="BS257" s="83"/>
    </row>
    <row r="258" spans="1:71" ht="12" customHeight="1">
      <c r="A258" s="78"/>
      <c r="B258" s="79"/>
      <c r="C258" s="80"/>
      <c r="D258" s="81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3"/>
      <c r="AD258" s="83"/>
      <c r="AE258" s="83"/>
      <c r="AF258" s="82"/>
      <c r="AG258" s="82"/>
      <c r="AH258" s="82"/>
      <c r="AI258" s="82"/>
      <c r="AJ258" s="82"/>
      <c r="AK258" s="82"/>
      <c r="AL258" s="82"/>
      <c r="AM258" s="82"/>
      <c r="AN258" s="82"/>
      <c r="AO258" s="78"/>
      <c r="AP258" s="79"/>
      <c r="AQ258" s="80"/>
      <c r="AR258" s="81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3"/>
      <c r="BR258" s="83"/>
      <c r="BS258" s="83"/>
    </row>
    <row r="259" spans="1:71" ht="12" customHeight="1">
      <c r="A259" s="78"/>
      <c r="B259" s="79"/>
      <c r="C259" s="80"/>
      <c r="D259" s="81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3"/>
      <c r="AD259" s="83"/>
      <c r="AE259" s="83"/>
      <c r="AF259" s="82"/>
      <c r="AG259" s="82"/>
      <c r="AH259" s="82"/>
      <c r="AI259" s="82"/>
      <c r="AJ259" s="82"/>
      <c r="AK259" s="82"/>
      <c r="AL259" s="82"/>
      <c r="AM259" s="82"/>
      <c r="AN259" s="82"/>
      <c r="AO259" s="78"/>
      <c r="AP259" s="79"/>
      <c r="AQ259" s="80"/>
      <c r="AR259" s="81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3"/>
      <c r="BR259" s="83"/>
      <c r="BS259" s="83"/>
    </row>
    <row r="260" spans="1:71" ht="12" customHeight="1">
      <c r="A260" s="78"/>
      <c r="B260" s="79"/>
      <c r="C260" s="80"/>
      <c r="D260" s="81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3"/>
      <c r="AD260" s="83"/>
      <c r="AE260" s="83"/>
      <c r="AF260" s="82"/>
      <c r="AG260" s="82"/>
      <c r="AH260" s="82"/>
      <c r="AI260" s="82"/>
      <c r="AJ260" s="82"/>
      <c r="AK260" s="82"/>
      <c r="AL260" s="82"/>
      <c r="AM260" s="82"/>
      <c r="AN260" s="82"/>
      <c r="AO260" s="78"/>
      <c r="AP260" s="79"/>
      <c r="AQ260" s="80"/>
      <c r="AR260" s="81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3"/>
      <c r="BR260" s="83"/>
      <c r="BS260" s="83"/>
    </row>
    <row r="261" spans="1:71" ht="12" customHeight="1">
      <c r="A261" s="78"/>
      <c r="B261" s="79"/>
      <c r="C261" s="80"/>
      <c r="D261" s="81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3"/>
      <c r="AD261" s="83"/>
      <c r="AE261" s="83"/>
      <c r="AF261" s="82"/>
      <c r="AG261" s="82"/>
      <c r="AH261" s="82"/>
      <c r="AI261" s="82"/>
      <c r="AJ261" s="82"/>
      <c r="AK261" s="82"/>
      <c r="AL261" s="82"/>
      <c r="AM261" s="82"/>
      <c r="AN261" s="82"/>
      <c r="AO261" s="78"/>
      <c r="AP261" s="79"/>
      <c r="AQ261" s="80"/>
      <c r="AR261" s="81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3"/>
      <c r="BR261" s="83"/>
      <c r="BS261" s="83"/>
    </row>
    <row r="262" spans="1:71" ht="12" customHeight="1">
      <c r="A262" s="78"/>
      <c r="B262" s="79"/>
      <c r="C262" s="80"/>
      <c r="D262" s="81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3"/>
      <c r="AD262" s="83"/>
      <c r="AE262" s="83"/>
      <c r="AF262" s="82"/>
      <c r="AG262" s="82"/>
      <c r="AH262" s="82"/>
      <c r="AI262" s="82"/>
      <c r="AJ262" s="82"/>
      <c r="AK262" s="82"/>
      <c r="AL262" s="82"/>
      <c r="AM262" s="82"/>
      <c r="AN262" s="82"/>
      <c r="AO262" s="78"/>
      <c r="AP262" s="79"/>
      <c r="AQ262" s="80"/>
      <c r="AR262" s="81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3"/>
      <c r="BR262" s="83"/>
      <c r="BS262" s="83"/>
    </row>
    <row r="263" spans="1:71" ht="12" customHeight="1">
      <c r="A263" s="78"/>
      <c r="B263" s="79"/>
      <c r="C263" s="80"/>
      <c r="D263" s="81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3"/>
      <c r="AD263" s="83"/>
      <c r="AE263" s="83"/>
      <c r="AF263" s="82"/>
      <c r="AG263" s="82"/>
      <c r="AH263" s="82"/>
      <c r="AI263" s="82"/>
      <c r="AJ263" s="82"/>
      <c r="AK263" s="82"/>
      <c r="AL263" s="82"/>
      <c r="AM263" s="82"/>
      <c r="AN263" s="82"/>
      <c r="AO263" s="78"/>
      <c r="AP263" s="79"/>
      <c r="AQ263" s="80"/>
      <c r="AR263" s="81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3"/>
      <c r="BR263" s="83"/>
      <c r="BS263" s="83"/>
    </row>
    <row r="264" spans="1:71" ht="12" customHeight="1">
      <c r="A264" s="78"/>
      <c r="B264" s="79"/>
      <c r="C264" s="80"/>
      <c r="D264" s="81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3"/>
      <c r="AD264" s="83"/>
      <c r="AE264" s="83"/>
      <c r="AF264" s="82"/>
      <c r="AG264" s="82"/>
      <c r="AH264" s="82"/>
      <c r="AI264" s="82"/>
      <c r="AJ264" s="82"/>
      <c r="AK264" s="82"/>
      <c r="AL264" s="82"/>
      <c r="AM264" s="82"/>
      <c r="AN264" s="82"/>
      <c r="AO264" s="78"/>
      <c r="AP264" s="79"/>
      <c r="AQ264" s="80"/>
      <c r="AR264" s="81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3"/>
      <c r="BR264" s="83"/>
      <c r="BS264" s="83"/>
    </row>
    <row r="265" spans="1:71" ht="12" customHeight="1">
      <c r="A265" s="78"/>
      <c r="B265" s="79"/>
      <c r="C265" s="80"/>
      <c r="D265" s="81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3"/>
      <c r="AD265" s="83"/>
      <c r="AE265" s="83"/>
      <c r="AF265" s="82"/>
      <c r="AG265" s="82"/>
      <c r="AH265" s="82"/>
      <c r="AI265" s="82"/>
      <c r="AJ265" s="82"/>
      <c r="AK265" s="82"/>
      <c r="AL265" s="82"/>
      <c r="AM265" s="82"/>
      <c r="AN265" s="82"/>
      <c r="AO265" s="78"/>
      <c r="AP265" s="79"/>
      <c r="AQ265" s="80"/>
      <c r="AR265" s="81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3"/>
      <c r="BR265" s="83"/>
      <c r="BS265" s="83"/>
    </row>
    <row r="266" spans="1:71" ht="12" customHeight="1">
      <c r="A266" s="78"/>
      <c r="B266" s="79"/>
      <c r="C266" s="80"/>
      <c r="D266" s="81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3"/>
      <c r="AD266" s="83"/>
      <c r="AE266" s="83"/>
      <c r="AF266" s="82"/>
      <c r="AG266" s="82"/>
      <c r="AH266" s="82"/>
      <c r="AI266" s="82"/>
      <c r="AJ266" s="82"/>
      <c r="AK266" s="82"/>
      <c r="AL266" s="82"/>
      <c r="AM266" s="82"/>
      <c r="AN266" s="82"/>
      <c r="AO266" s="78"/>
      <c r="AP266" s="79"/>
      <c r="AQ266" s="80"/>
      <c r="AR266" s="81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3"/>
      <c r="BR266" s="83"/>
      <c r="BS266" s="83"/>
    </row>
    <row r="267" spans="1:71" ht="12" customHeight="1">
      <c r="A267" s="78"/>
      <c r="B267" s="79"/>
      <c r="C267" s="80"/>
      <c r="D267" s="81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3"/>
      <c r="AD267" s="83"/>
      <c r="AE267" s="83"/>
      <c r="AF267" s="82"/>
      <c r="AG267" s="82"/>
      <c r="AH267" s="82"/>
      <c r="AI267" s="82"/>
      <c r="AJ267" s="82"/>
      <c r="AK267" s="82"/>
      <c r="AL267" s="82"/>
      <c r="AM267" s="82"/>
      <c r="AN267" s="82"/>
      <c r="AO267" s="78"/>
      <c r="AP267" s="79"/>
      <c r="AQ267" s="80"/>
      <c r="AR267" s="81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3"/>
      <c r="BR267" s="83"/>
      <c r="BS267" s="83"/>
    </row>
    <row r="268" spans="1:71" ht="12" customHeight="1">
      <c r="A268" s="78"/>
      <c r="B268" s="79"/>
      <c r="C268" s="80"/>
      <c r="D268" s="81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3"/>
      <c r="AD268" s="83"/>
      <c r="AE268" s="83"/>
      <c r="AF268" s="82"/>
      <c r="AG268" s="82"/>
      <c r="AH268" s="82"/>
      <c r="AI268" s="82"/>
      <c r="AJ268" s="82"/>
      <c r="AK268" s="82"/>
      <c r="AL268" s="82"/>
      <c r="AM268" s="82"/>
      <c r="AN268" s="82"/>
      <c r="AO268" s="78"/>
      <c r="AP268" s="79"/>
      <c r="AQ268" s="80"/>
      <c r="AR268" s="81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3"/>
      <c r="BR268" s="83"/>
      <c r="BS268" s="83"/>
    </row>
    <row r="269" spans="1:71" ht="12" customHeight="1">
      <c r="A269" s="78"/>
      <c r="B269" s="79"/>
      <c r="C269" s="80"/>
      <c r="D269" s="81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3"/>
      <c r="AD269" s="83"/>
      <c r="AE269" s="83"/>
      <c r="AF269" s="82"/>
      <c r="AG269" s="82"/>
      <c r="AH269" s="82"/>
      <c r="AI269" s="82"/>
      <c r="AJ269" s="82"/>
      <c r="AK269" s="82"/>
      <c r="AL269" s="82"/>
      <c r="AM269" s="82"/>
      <c r="AN269" s="82"/>
      <c r="AO269" s="78"/>
      <c r="AP269" s="79"/>
      <c r="AQ269" s="80"/>
      <c r="AR269" s="81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3"/>
      <c r="BR269" s="83"/>
      <c r="BS269" s="83"/>
    </row>
    <row r="270" spans="1:71" ht="12" customHeight="1">
      <c r="A270" s="78"/>
      <c r="B270" s="79"/>
      <c r="C270" s="80"/>
      <c r="D270" s="81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3"/>
      <c r="AD270" s="83"/>
      <c r="AE270" s="83"/>
      <c r="AF270" s="82"/>
      <c r="AG270" s="82"/>
      <c r="AH270" s="82"/>
      <c r="AI270" s="82"/>
      <c r="AJ270" s="82"/>
      <c r="AK270" s="82"/>
      <c r="AL270" s="82"/>
      <c r="AM270" s="82"/>
      <c r="AN270" s="82"/>
      <c r="AO270" s="78"/>
      <c r="AP270" s="79"/>
      <c r="AQ270" s="80"/>
      <c r="AR270" s="81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3"/>
      <c r="BR270" s="83"/>
      <c r="BS270" s="83"/>
    </row>
    <row r="271" spans="1:71" ht="12" customHeight="1">
      <c r="A271" s="78"/>
      <c r="B271" s="79"/>
      <c r="C271" s="80"/>
      <c r="D271" s="81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3"/>
      <c r="AD271" s="83"/>
      <c r="AE271" s="83"/>
      <c r="AF271" s="82"/>
      <c r="AG271" s="82"/>
      <c r="AH271" s="82"/>
      <c r="AI271" s="82"/>
      <c r="AJ271" s="82"/>
      <c r="AK271" s="82"/>
      <c r="AL271" s="82"/>
      <c r="AM271" s="82"/>
      <c r="AN271" s="82"/>
      <c r="AO271" s="78"/>
      <c r="AP271" s="79"/>
      <c r="AQ271" s="80"/>
      <c r="AR271" s="81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3"/>
      <c r="BR271" s="83"/>
      <c r="BS271" s="83"/>
    </row>
    <row r="272" spans="1:71" ht="12" customHeight="1">
      <c r="A272" s="78"/>
      <c r="B272" s="79"/>
      <c r="C272" s="80"/>
      <c r="D272" s="81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3"/>
      <c r="AD272" s="83"/>
      <c r="AE272" s="83"/>
      <c r="AF272" s="82"/>
      <c r="AG272" s="82"/>
      <c r="AH272" s="82"/>
      <c r="AI272" s="82"/>
      <c r="AJ272" s="82"/>
      <c r="AK272" s="82"/>
      <c r="AL272" s="82"/>
      <c r="AM272" s="82"/>
      <c r="AN272" s="82"/>
      <c r="AO272" s="78"/>
      <c r="AP272" s="79"/>
      <c r="AQ272" s="80"/>
      <c r="AR272" s="81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3"/>
      <c r="BR272" s="83"/>
      <c r="BS272" s="83"/>
    </row>
    <row r="273" spans="1:71" ht="12" customHeight="1">
      <c r="A273" s="78"/>
      <c r="B273" s="79"/>
      <c r="C273" s="80"/>
      <c r="D273" s="81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3"/>
      <c r="AD273" s="83"/>
      <c r="AE273" s="83"/>
      <c r="AF273" s="82"/>
      <c r="AG273" s="82"/>
      <c r="AH273" s="82"/>
      <c r="AI273" s="82"/>
      <c r="AJ273" s="82"/>
      <c r="AK273" s="82"/>
      <c r="AL273" s="82"/>
      <c r="AM273" s="82"/>
      <c r="AN273" s="82"/>
      <c r="AO273" s="78"/>
      <c r="AP273" s="79"/>
      <c r="AQ273" s="80"/>
      <c r="AR273" s="81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3"/>
      <c r="BR273" s="83"/>
      <c r="BS273" s="83"/>
    </row>
    <row r="274" spans="1:71" ht="12" customHeight="1">
      <c r="A274" s="78"/>
      <c r="B274" s="79"/>
      <c r="C274" s="80"/>
      <c r="D274" s="81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3"/>
      <c r="AD274" s="83"/>
      <c r="AE274" s="83"/>
      <c r="AF274" s="82"/>
      <c r="AG274" s="82"/>
      <c r="AH274" s="82"/>
      <c r="AI274" s="82"/>
      <c r="AJ274" s="82"/>
      <c r="AK274" s="82"/>
      <c r="AL274" s="82"/>
      <c r="AM274" s="82"/>
      <c r="AN274" s="82"/>
      <c r="AO274" s="78"/>
      <c r="AP274" s="79"/>
      <c r="AQ274" s="80"/>
      <c r="AR274" s="81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3"/>
      <c r="BR274" s="83"/>
      <c r="BS274" s="83"/>
    </row>
    <row r="275" spans="1:71" ht="12" customHeight="1">
      <c r="A275" s="78"/>
      <c r="B275" s="79"/>
      <c r="C275" s="80"/>
      <c r="D275" s="81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3"/>
      <c r="AD275" s="83"/>
      <c r="AE275" s="83"/>
      <c r="AF275" s="82"/>
      <c r="AG275" s="82"/>
      <c r="AH275" s="82"/>
      <c r="AI275" s="82"/>
      <c r="AJ275" s="82"/>
      <c r="AK275" s="82"/>
      <c r="AL275" s="82"/>
      <c r="AM275" s="82"/>
      <c r="AN275" s="82"/>
      <c r="AO275" s="78"/>
      <c r="AP275" s="79"/>
      <c r="AQ275" s="80"/>
      <c r="AR275" s="81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3"/>
      <c r="BR275" s="83"/>
      <c r="BS275" s="83"/>
    </row>
    <row r="276" spans="1:71" ht="12" customHeight="1">
      <c r="A276" s="78"/>
      <c r="B276" s="79"/>
      <c r="C276" s="80"/>
      <c r="D276" s="81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3"/>
      <c r="AD276" s="83"/>
      <c r="AE276" s="83"/>
      <c r="AF276" s="82"/>
      <c r="AG276" s="82"/>
      <c r="AH276" s="82"/>
      <c r="AI276" s="82"/>
      <c r="AJ276" s="82"/>
      <c r="AK276" s="82"/>
      <c r="AL276" s="82"/>
      <c r="AM276" s="82"/>
      <c r="AN276" s="82"/>
      <c r="AO276" s="78"/>
      <c r="AP276" s="79"/>
      <c r="AQ276" s="80"/>
      <c r="AR276" s="81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3"/>
      <c r="BR276" s="83"/>
      <c r="BS276" s="83"/>
    </row>
    <row r="277" spans="1:71" ht="12" customHeight="1">
      <c r="A277" s="78"/>
      <c r="B277" s="79"/>
      <c r="C277" s="80"/>
      <c r="D277" s="81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3"/>
      <c r="AD277" s="83"/>
      <c r="AE277" s="83"/>
      <c r="AF277" s="82"/>
      <c r="AG277" s="82"/>
      <c r="AH277" s="82"/>
      <c r="AI277" s="82"/>
      <c r="AJ277" s="82"/>
      <c r="AK277" s="82"/>
      <c r="AL277" s="82"/>
      <c r="AM277" s="82"/>
      <c r="AN277" s="82"/>
      <c r="AO277" s="78"/>
      <c r="AP277" s="79"/>
      <c r="AQ277" s="80"/>
      <c r="AR277" s="81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3"/>
      <c r="BR277" s="83"/>
      <c r="BS277" s="83"/>
    </row>
    <row r="278" spans="1:71" ht="12" customHeight="1">
      <c r="A278" s="78"/>
      <c r="B278" s="79"/>
      <c r="C278" s="80"/>
      <c r="D278" s="81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3"/>
      <c r="AD278" s="83"/>
      <c r="AE278" s="83"/>
      <c r="AF278" s="82"/>
      <c r="AG278" s="82"/>
      <c r="AH278" s="82"/>
      <c r="AI278" s="82"/>
      <c r="AJ278" s="82"/>
      <c r="AK278" s="82"/>
      <c r="AL278" s="82"/>
      <c r="AM278" s="82"/>
      <c r="AN278" s="82"/>
      <c r="AO278" s="78"/>
      <c r="AP278" s="79"/>
      <c r="AQ278" s="80"/>
      <c r="AR278" s="81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3"/>
      <c r="BR278" s="83"/>
      <c r="BS278" s="83"/>
    </row>
    <row r="279" spans="1:71" ht="12" customHeight="1">
      <c r="A279" s="78"/>
      <c r="B279" s="79"/>
      <c r="C279" s="80"/>
      <c r="D279" s="81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3"/>
      <c r="AD279" s="83"/>
      <c r="AE279" s="83"/>
      <c r="AF279" s="82"/>
      <c r="AG279" s="82"/>
      <c r="AH279" s="82"/>
      <c r="AI279" s="82"/>
      <c r="AJ279" s="82"/>
      <c r="AK279" s="82"/>
      <c r="AL279" s="82"/>
      <c r="AM279" s="82"/>
      <c r="AN279" s="82"/>
      <c r="AO279" s="78"/>
      <c r="AP279" s="79"/>
      <c r="AQ279" s="80"/>
      <c r="AR279" s="81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3"/>
      <c r="BR279" s="83"/>
      <c r="BS279" s="83"/>
    </row>
    <row r="280" spans="1:71" ht="12" customHeight="1">
      <c r="A280" s="78"/>
      <c r="B280" s="79"/>
      <c r="C280" s="80"/>
      <c r="D280" s="81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3"/>
      <c r="AD280" s="83"/>
      <c r="AE280" s="83"/>
      <c r="AF280" s="82"/>
      <c r="AG280" s="82"/>
      <c r="AH280" s="82"/>
      <c r="AI280" s="82"/>
      <c r="AJ280" s="82"/>
      <c r="AK280" s="82"/>
      <c r="AL280" s="82"/>
      <c r="AM280" s="82"/>
      <c r="AN280" s="82"/>
      <c r="AO280" s="78"/>
      <c r="AP280" s="79"/>
      <c r="AQ280" s="80"/>
      <c r="AR280" s="81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3"/>
      <c r="BR280" s="83"/>
      <c r="BS280" s="83"/>
    </row>
    <row r="281" spans="1:71" ht="12" customHeight="1">
      <c r="A281" s="78"/>
      <c r="B281" s="79"/>
      <c r="C281" s="80"/>
      <c r="D281" s="81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3"/>
      <c r="AD281" s="83"/>
      <c r="AE281" s="83"/>
      <c r="AF281" s="82"/>
      <c r="AG281" s="82"/>
      <c r="AH281" s="82"/>
      <c r="AI281" s="82"/>
      <c r="AJ281" s="82"/>
      <c r="AK281" s="82"/>
      <c r="AL281" s="82"/>
      <c r="AM281" s="82"/>
      <c r="AN281" s="82"/>
      <c r="AO281" s="78"/>
      <c r="AP281" s="79"/>
      <c r="AQ281" s="80"/>
      <c r="AR281" s="81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3"/>
      <c r="BR281" s="83"/>
      <c r="BS281" s="83"/>
    </row>
    <row r="282" spans="1:71" ht="12" customHeight="1">
      <c r="A282" s="78"/>
      <c r="B282" s="79"/>
      <c r="C282" s="80"/>
      <c r="D282" s="81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3"/>
      <c r="AD282" s="83"/>
      <c r="AE282" s="83"/>
      <c r="AF282" s="82"/>
      <c r="AG282" s="82"/>
      <c r="AH282" s="82"/>
      <c r="AI282" s="82"/>
      <c r="AJ282" s="82"/>
      <c r="AK282" s="82"/>
      <c r="AL282" s="82"/>
      <c r="AM282" s="82"/>
      <c r="AN282" s="82"/>
      <c r="AO282" s="78"/>
      <c r="AP282" s="79"/>
      <c r="AQ282" s="80"/>
      <c r="AR282" s="81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8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82"/>
      <c r="BO282" s="82"/>
      <c r="BP282" s="82"/>
      <c r="BQ282" s="83"/>
      <c r="BR282" s="83"/>
      <c r="BS282" s="83"/>
    </row>
    <row r="283" spans="1:71" ht="12" customHeight="1">
      <c r="A283" s="78"/>
      <c r="B283" s="79"/>
      <c r="C283" s="80"/>
      <c r="D283" s="81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3"/>
      <c r="AD283" s="83"/>
      <c r="AE283" s="83"/>
      <c r="AF283" s="82"/>
      <c r="AG283" s="82"/>
      <c r="AH283" s="82"/>
      <c r="AI283" s="82"/>
      <c r="AJ283" s="82"/>
      <c r="AK283" s="82"/>
      <c r="AL283" s="82"/>
      <c r="AM283" s="82"/>
      <c r="AN283" s="82"/>
      <c r="AO283" s="78"/>
      <c r="AP283" s="79"/>
      <c r="AQ283" s="80"/>
      <c r="AR283" s="81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82"/>
      <c r="BO283" s="82"/>
      <c r="BP283" s="82"/>
      <c r="BQ283" s="83"/>
      <c r="BR283" s="83"/>
      <c r="BS283" s="83"/>
    </row>
    <row r="284" spans="1:71" ht="12" customHeight="1">
      <c r="A284" s="78"/>
      <c r="B284" s="79"/>
      <c r="C284" s="80"/>
      <c r="D284" s="81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3"/>
      <c r="AD284" s="83"/>
      <c r="AE284" s="83"/>
      <c r="AF284" s="82"/>
      <c r="AG284" s="82"/>
      <c r="AH284" s="82"/>
      <c r="AI284" s="82"/>
      <c r="AJ284" s="82"/>
      <c r="AK284" s="82"/>
      <c r="AL284" s="82"/>
      <c r="AM284" s="82"/>
      <c r="AN284" s="82"/>
      <c r="AO284" s="78"/>
      <c r="AP284" s="79"/>
      <c r="AQ284" s="80"/>
      <c r="AR284" s="81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8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82"/>
      <c r="BO284" s="82"/>
      <c r="BP284" s="82"/>
      <c r="BQ284" s="83"/>
      <c r="BR284" s="83"/>
      <c r="BS284" s="83"/>
    </row>
    <row r="285" spans="1:71" ht="12" customHeight="1">
      <c r="A285" s="78"/>
      <c r="B285" s="79"/>
      <c r="C285" s="80"/>
      <c r="D285" s="81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3"/>
      <c r="AD285" s="83"/>
      <c r="AE285" s="83"/>
      <c r="AF285" s="82"/>
      <c r="AG285" s="82"/>
      <c r="AH285" s="82"/>
      <c r="AI285" s="82"/>
      <c r="AJ285" s="82"/>
      <c r="AK285" s="82"/>
      <c r="AL285" s="82"/>
      <c r="AM285" s="82"/>
      <c r="AN285" s="82"/>
      <c r="AO285" s="78"/>
      <c r="AP285" s="79"/>
      <c r="AQ285" s="80"/>
      <c r="AR285" s="81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82"/>
      <c r="BP285" s="82"/>
      <c r="BQ285" s="83"/>
      <c r="BR285" s="83"/>
      <c r="BS285" s="83"/>
    </row>
    <row r="286" spans="1:71" ht="12" customHeight="1">
      <c r="A286" s="78"/>
      <c r="B286" s="79"/>
      <c r="C286" s="80"/>
      <c r="D286" s="81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3"/>
      <c r="AD286" s="83"/>
      <c r="AE286" s="83"/>
      <c r="AF286" s="82"/>
      <c r="AG286" s="82"/>
      <c r="AH286" s="82"/>
      <c r="AI286" s="82"/>
      <c r="AJ286" s="82"/>
      <c r="AK286" s="82"/>
      <c r="AL286" s="82"/>
      <c r="AM286" s="82"/>
      <c r="AN286" s="82"/>
      <c r="AO286" s="78"/>
      <c r="AP286" s="79"/>
      <c r="AQ286" s="80"/>
      <c r="AR286" s="81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82"/>
      <c r="BP286" s="82"/>
      <c r="BQ286" s="83"/>
      <c r="BR286" s="83"/>
      <c r="BS286" s="83"/>
    </row>
    <row r="287" spans="1:71" ht="12" customHeight="1">
      <c r="A287" s="78"/>
      <c r="B287" s="79"/>
      <c r="C287" s="80"/>
      <c r="D287" s="81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3"/>
      <c r="AD287" s="83"/>
      <c r="AE287" s="83"/>
      <c r="AF287" s="82"/>
      <c r="AG287" s="82"/>
      <c r="AH287" s="82"/>
      <c r="AI287" s="82"/>
      <c r="AJ287" s="82"/>
      <c r="AK287" s="82"/>
      <c r="AL287" s="82"/>
      <c r="AM287" s="82"/>
      <c r="AN287" s="82"/>
      <c r="AO287" s="78"/>
      <c r="AP287" s="79"/>
      <c r="AQ287" s="80"/>
      <c r="AR287" s="81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3"/>
      <c r="BR287" s="83"/>
      <c r="BS287" s="83"/>
    </row>
    <row r="288" spans="1:71" ht="12" customHeight="1">
      <c r="A288" s="78"/>
      <c r="B288" s="79"/>
      <c r="C288" s="80"/>
      <c r="D288" s="81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3"/>
      <c r="AD288" s="83"/>
      <c r="AE288" s="83"/>
      <c r="AF288" s="82"/>
      <c r="AG288" s="82"/>
      <c r="AH288" s="82"/>
      <c r="AI288" s="82"/>
      <c r="AJ288" s="82"/>
      <c r="AK288" s="82"/>
      <c r="AL288" s="82"/>
      <c r="AM288" s="82"/>
      <c r="AN288" s="82"/>
      <c r="AO288" s="78"/>
      <c r="AP288" s="79"/>
      <c r="AQ288" s="80"/>
      <c r="AR288" s="81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3"/>
      <c r="BR288" s="83"/>
      <c r="BS288" s="83"/>
    </row>
    <row r="289" spans="1:71" ht="12" customHeight="1">
      <c r="A289" s="78"/>
      <c r="B289" s="79"/>
      <c r="C289" s="80"/>
      <c r="D289" s="81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3"/>
      <c r="AD289" s="83"/>
      <c r="AE289" s="83"/>
      <c r="AF289" s="82"/>
      <c r="AG289" s="82"/>
      <c r="AH289" s="82"/>
      <c r="AI289" s="82"/>
      <c r="AJ289" s="82"/>
      <c r="AK289" s="82"/>
      <c r="AL289" s="82"/>
      <c r="AM289" s="82"/>
      <c r="AN289" s="82"/>
      <c r="AO289" s="78"/>
      <c r="AP289" s="79"/>
      <c r="AQ289" s="80"/>
      <c r="AR289" s="81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8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82"/>
      <c r="BO289" s="82"/>
      <c r="BP289" s="82"/>
      <c r="BQ289" s="83"/>
      <c r="BR289" s="83"/>
      <c r="BS289" s="83"/>
    </row>
    <row r="290" spans="1:71" ht="12" customHeight="1">
      <c r="A290" s="78"/>
      <c r="B290" s="79"/>
      <c r="C290" s="80"/>
      <c r="D290" s="81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3"/>
      <c r="AD290" s="83"/>
      <c r="AE290" s="83"/>
      <c r="AF290" s="82"/>
      <c r="AG290" s="82"/>
      <c r="AH290" s="82"/>
      <c r="AI290" s="82"/>
      <c r="AJ290" s="82"/>
      <c r="AK290" s="82"/>
      <c r="AL290" s="82"/>
      <c r="AM290" s="82"/>
      <c r="AN290" s="82"/>
      <c r="AO290" s="78"/>
      <c r="AP290" s="79"/>
      <c r="AQ290" s="80"/>
      <c r="AR290" s="81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82"/>
      <c r="BO290" s="82"/>
      <c r="BP290" s="82"/>
      <c r="BQ290" s="83"/>
      <c r="BR290" s="83"/>
      <c r="BS290" s="83"/>
    </row>
    <row r="291" spans="1:71" ht="12" customHeight="1">
      <c r="A291" s="78"/>
      <c r="B291" s="79"/>
      <c r="C291" s="80"/>
      <c r="D291" s="81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3"/>
      <c r="AD291" s="83"/>
      <c r="AE291" s="83"/>
      <c r="AF291" s="82"/>
      <c r="AG291" s="82"/>
      <c r="AH291" s="82"/>
      <c r="AI291" s="82"/>
      <c r="AJ291" s="82"/>
      <c r="AK291" s="82"/>
      <c r="AL291" s="82"/>
      <c r="AM291" s="82"/>
      <c r="AN291" s="82"/>
      <c r="AO291" s="78"/>
      <c r="AP291" s="79"/>
      <c r="AQ291" s="80"/>
      <c r="AR291" s="81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2"/>
      <c r="BO291" s="82"/>
      <c r="BP291" s="82"/>
      <c r="BQ291" s="83"/>
      <c r="BR291" s="83"/>
      <c r="BS291" s="83"/>
    </row>
    <row r="292" spans="1:71" ht="12" customHeight="1">
      <c r="A292" s="78"/>
      <c r="B292" s="79"/>
      <c r="C292" s="80"/>
      <c r="D292" s="81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3"/>
      <c r="AD292" s="83"/>
      <c r="AE292" s="83"/>
      <c r="AF292" s="82"/>
      <c r="AG292" s="82"/>
      <c r="AH292" s="82"/>
      <c r="AI292" s="82"/>
      <c r="AJ292" s="82"/>
      <c r="AK292" s="82"/>
      <c r="AL292" s="82"/>
      <c r="AM292" s="82"/>
      <c r="AN292" s="82"/>
      <c r="AO292" s="78"/>
      <c r="AP292" s="79"/>
      <c r="AQ292" s="80"/>
      <c r="AR292" s="81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8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82"/>
      <c r="BO292" s="82"/>
      <c r="BP292" s="82"/>
      <c r="BQ292" s="83"/>
      <c r="BR292" s="83"/>
      <c r="BS292" s="83"/>
    </row>
    <row r="293" spans="1:71" ht="12" customHeight="1">
      <c r="A293" s="78"/>
      <c r="B293" s="79"/>
      <c r="C293" s="80"/>
      <c r="D293" s="81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3"/>
      <c r="AD293" s="83"/>
      <c r="AE293" s="83"/>
      <c r="AF293" s="82"/>
      <c r="AG293" s="82"/>
      <c r="AH293" s="82"/>
      <c r="AI293" s="82"/>
      <c r="AJ293" s="82"/>
      <c r="AK293" s="82"/>
      <c r="AL293" s="82"/>
      <c r="AM293" s="82"/>
      <c r="AN293" s="82"/>
      <c r="AO293" s="78"/>
      <c r="AP293" s="79"/>
      <c r="AQ293" s="80"/>
      <c r="AR293" s="81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3"/>
      <c r="BR293" s="83"/>
      <c r="BS293" s="83"/>
    </row>
    <row r="294" spans="1:71" ht="12" customHeight="1">
      <c r="A294" s="78"/>
      <c r="B294" s="79"/>
      <c r="C294" s="80"/>
      <c r="D294" s="81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3"/>
      <c r="AD294" s="83"/>
      <c r="AE294" s="83"/>
      <c r="AF294" s="82"/>
      <c r="AG294" s="82"/>
      <c r="AH294" s="82"/>
      <c r="AI294" s="82"/>
      <c r="AJ294" s="82"/>
      <c r="AK294" s="82"/>
      <c r="AL294" s="82"/>
      <c r="AM294" s="82"/>
      <c r="AN294" s="82"/>
      <c r="AO294" s="78"/>
      <c r="AP294" s="79"/>
      <c r="AQ294" s="80"/>
      <c r="AR294" s="81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82"/>
      <c r="BO294" s="82"/>
      <c r="BP294" s="82"/>
      <c r="BQ294" s="83"/>
      <c r="BR294" s="83"/>
      <c r="BS294" s="83"/>
    </row>
    <row r="295" spans="1:71" ht="12" customHeight="1">
      <c r="A295" s="78"/>
      <c r="B295" s="79"/>
      <c r="C295" s="80"/>
      <c r="D295" s="81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3"/>
      <c r="AD295" s="83"/>
      <c r="AE295" s="83"/>
      <c r="AF295" s="82"/>
      <c r="AG295" s="82"/>
      <c r="AH295" s="82"/>
      <c r="AI295" s="82"/>
      <c r="AJ295" s="82"/>
      <c r="AK295" s="82"/>
      <c r="AL295" s="82"/>
      <c r="AM295" s="82"/>
      <c r="AN295" s="82"/>
      <c r="AO295" s="78"/>
      <c r="AP295" s="79"/>
      <c r="AQ295" s="80"/>
      <c r="AR295" s="81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82"/>
      <c r="BP295" s="82"/>
      <c r="BQ295" s="83"/>
      <c r="BR295" s="83"/>
      <c r="BS295" s="83"/>
    </row>
    <row r="296" spans="1:71" ht="12" customHeight="1">
      <c r="A296" s="78"/>
      <c r="B296" s="79"/>
      <c r="C296" s="80"/>
      <c r="D296" s="81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3"/>
      <c r="AD296" s="83"/>
      <c r="AE296" s="83"/>
      <c r="AF296" s="82"/>
      <c r="AG296" s="82"/>
      <c r="AH296" s="82"/>
      <c r="AI296" s="82"/>
      <c r="AJ296" s="82"/>
      <c r="AK296" s="82"/>
      <c r="AL296" s="82"/>
      <c r="AM296" s="82"/>
      <c r="AN296" s="82"/>
      <c r="AO296" s="78"/>
      <c r="AP296" s="79"/>
      <c r="AQ296" s="80"/>
      <c r="AR296" s="81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82"/>
      <c r="BP296" s="82"/>
      <c r="BQ296" s="83"/>
      <c r="BR296" s="83"/>
      <c r="BS296" s="83"/>
    </row>
    <row r="297" spans="1:71" ht="12" customHeight="1">
      <c r="A297" s="78"/>
      <c r="B297" s="79"/>
      <c r="C297" s="80"/>
      <c r="D297" s="81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3"/>
      <c r="AD297" s="83"/>
      <c r="AE297" s="83"/>
      <c r="AF297" s="82"/>
      <c r="AG297" s="82"/>
      <c r="AH297" s="82"/>
      <c r="AI297" s="82"/>
      <c r="AJ297" s="82"/>
      <c r="AK297" s="82"/>
      <c r="AL297" s="82"/>
      <c r="AM297" s="82"/>
      <c r="AN297" s="82"/>
      <c r="AO297" s="78"/>
      <c r="AP297" s="79"/>
      <c r="AQ297" s="80"/>
      <c r="AR297" s="81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82"/>
      <c r="BP297" s="82"/>
      <c r="BQ297" s="83"/>
      <c r="BR297" s="83"/>
      <c r="BS297" s="83"/>
    </row>
    <row r="298" spans="1:71" ht="12" customHeight="1">
      <c r="A298" s="78"/>
      <c r="B298" s="79"/>
      <c r="C298" s="80"/>
      <c r="D298" s="81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3"/>
      <c r="AD298" s="83"/>
      <c r="AE298" s="83"/>
      <c r="AF298" s="82"/>
      <c r="AG298" s="82"/>
      <c r="AH298" s="82"/>
      <c r="AI298" s="82"/>
      <c r="AJ298" s="82"/>
      <c r="AK298" s="82"/>
      <c r="AL298" s="82"/>
      <c r="AM298" s="82"/>
      <c r="AN298" s="82"/>
      <c r="AO298" s="78"/>
      <c r="AP298" s="79"/>
      <c r="AQ298" s="80"/>
      <c r="AR298" s="81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82"/>
      <c r="BP298" s="82"/>
      <c r="BQ298" s="83"/>
      <c r="BR298" s="83"/>
      <c r="BS298" s="83"/>
    </row>
    <row r="299" spans="1:71" ht="12" customHeight="1">
      <c r="A299" s="78"/>
      <c r="B299" s="79"/>
      <c r="C299" s="80"/>
      <c r="D299" s="81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3"/>
      <c r="AD299" s="83"/>
      <c r="AE299" s="83"/>
      <c r="AF299" s="82"/>
      <c r="AG299" s="82"/>
      <c r="AH299" s="82"/>
      <c r="AI299" s="82"/>
      <c r="AJ299" s="82"/>
      <c r="AK299" s="82"/>
      <c r="AL299" s="82"/>
      <c r="AM299" s="82"/>
      <c r="AN299" s="82"/>
      <c r="AO299" s="78"/>
      <c r="AP299" s="79"/>
      <c r="AQ299" s="80"/>
      <c r="AR299" s="81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8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82"/>
      <c r="BO299" s="82"/>
      <c r="BP299" s="82"/>
      <c r="BQ299" s="83"/>
      <c r="BR299" s="83"/>
      <c r="BS299" s="83"/>
    </row>
    <row r="300" spans="1:71" ht="12" customHeight="1">
      <c r="A300" s="78"/>
      <c r="B300" s="79"/>
      <c r="C300" s="80"/>
      <c r="D300" s="81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3"/>
      <c r="AD300" s="83"/>
      <c r="AE300" s="83"/>
      <c r="AF300" s="82"/>
      <c r="AG300" s="82"/>
      <c r="AH300" s="82"/>
      <c r="AI300" s="82"/>
      <c r="AJ300" s="82"/>
      <c r="AK300" s="82"/>
      <c r="AL300" s="82"/>
      <c r="AM300" s="82"/>
      <c r="AN300" s="82"/>
      <c r="AO300" s="78"/>
      <c r="AP300" s="79"/>
      <c r="AQ300" s="80"/>
      <c r="AR300" s="81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8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82"/>
      <c r="BO300" s="82"/>
      <c r="BP300" s="82"/>
      <c r="BQ300" s="83"/>
      <c r="BR300" s="83"/>
      <c r="BS300" s="83"/>
    </row>
    <row r="301" spans="1:71" ht="12" customHeight="1">
      <c r="A301" s="78"/>
      <c r="B301" s="79"/>
      <c r="C301" s="80"/>
      <c r="D301" s="81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3"/>
      <c r="AD301" s="83"/>
      <c r="AE301" s="83"/>
      <c r="AF301" s="82"/>
      <c r="AG301" s="82"/>
      <c r="AH301" s="82"/>
      <c r="AI301" s="82"/>
      <c r="AJ301" s="82"/>
      <c r="AK301" s="82"/>
      <c r="AL301" s="82"/>
      <c r="AM301" s="82"/>
      <c r="AN301" s="82"/>
      <c r="AO301" s="78"/>
      <c r="AP301" s="79"/>
      <c r="AQ301" s="80"/>
      <c r="AR301" s="81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3"/>
      <c r="BR301" s="83"/>
      <c r="BS301" s="83"/>
    </row>
    <row r="302" spans="1:71" ht="12" customHeight="1">
      <c r="A302" s="78"/>
      <c r="B302" s="79"/>
      <c r="C302" s="80"/>
      <c r="D302" s="81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3"/>
      <c r="AD302" s="83"/>
      <c r="AE302" s="83"/>
      <c r="AF302" s="82"/>
      <c r="AG302" s="82"/>
      <c r="AH302" s="82"/>
      <c r="AI302" s="82"/>
      <c r="AJ302" s="82"/>
      <c r="AK302" s="82"/>
      <c r="AL302" s="82"/>
      <c r="AM302" s="82"/>
      <c r="AN302" s="82"/>
      <c r="AO302" s="78"/>
      <c r="AP302" s="79"/>
      <c r="AQ302" s="80"/>
      <c r="AR302" s="81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3"/>
      <c r="BR302" s="83"/>
      <c r="BS302" s="83"/>
    </row>
    <row r="303" spans="1:71" ht="12" customHeight="1">
      <c r="A303" s="78"/>
      <c r="B303" s="79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3"/>
      <c r="AD303" s="83"/>
      <c r="AE303" s="83"/>
      <c r="AF303" s="82"/>
      <c r="AG303" s="82"/>
      <c r="AH303" s="82"/>
      <c r="AI303" s="82"/>
      <c r="AJ303" s="82"/>
      <c r="AK303" s="82"/>
      <c r="AL303" s="82"/>
      <c r="AM303" s="82"/>
      <c r="AN303" s="82"/>
      <c r="AO303" s="78"/>
      <c r="AP303" s="79"/>
      <c r="AQ303" s="80"/>
      <c r="AR303" s="81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3"/>
      <c r="BR303" s="83"/>
      <c r="BS303" s="83"/>
    </row>
    <row r="304" spans="1:71" ht="12" customHeight="1">
      <c r="A304" s="78"/>
      <c r="B304" s="79"/>
      <c r="C304" s="80"/>
      <c r="D304" s="81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3"/>
      <c r="AD304" s="83"/>
      <c r="AE304" s="83"/>
      <c r="AF304" s="82"/>
      <c r="AG304" s="82"/>
      <c r="AH304" s="82"/>
      <c r="AI304" s="82"/>
      <c r="AJ304" s="82"/>
      <c r="AK304" s="82"/>
      <c r="AL304" s="82"/>
      <c r="AM304" s="82"/>
      <c r="AN304" s="82"/>
      <c r="AO304" s="78"/>
      <c r="AP304" s="79"/>
      <c r="AQ304" s="80"/>
      <c r="AR304" s="81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3"/>
      <c r="BR304" s="83"/>
      <c r="BS304" s="83"/>
    </row>
    <row r="305" spans="1:71" ht="12" customHeight="1">
      <c r="A305" s="78"/>
      <c r="B305" s="79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3"/>
      <c r="AD305" s="83"/>
      <c r="AE305" s="83"/>
      <c r="AF305" s="82"/>
      <c r="AG305" s="82"/>
      <c r="AH305" s="82"/>
      <c r="AI305" s="82"/>
      <c r="AJ305" s="82"/>
      <c r="AK305" s="82"/>
      <c r="AL305" s="82"/>
      <c r="AM305" s="82"/>
      <c r="AN305" s="82"/>
      <c r="AO305" s="78"/>
      <c r="AP305" s="79"/>
      <c r="AQ305" s="80"/>
      <c r="AR305" s="81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82"/>
      <c r="BP305" s="82"/>
      <c r="BQ305" s="83"/>
      <c r="BR305" s="83"/>
      <c r="BS305" s="83"/>
    </row>
    <row r="306" spans="1:71" ht="12" customHeight="1">
      <c r="A306" s="78"/>
      <c r="B306" s="79"/>
      <c r="C306" s="80"/>
      <c r="D306" s="81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3"/>
      <c r="AD306" s="83"/>
      <c r="AE306" s="83"/>
      <c r="AF306" s="82"/>
      <c r="AG306" s="82"/>
      <c r="AH306" s="82"/>
      <c r="AI306" s="82"/>
      <c r="AJ306" s="82"/>
      <c r="AK306" s="82"/>
      <c r="AL306" s="82"/>
      <c r="AM306" s="82"/>
      <c r="AN306" s="82"/>
      <c r="AO306" s="78"/>
      <c r="AP306" s="79"/>
      <c r="AQ306" s="80"/>
      <c r="AR306" s="81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82"/>
      <c r="BP306" s="82"/>
      <c r="BQ306" s="83"/>
      <c r="BR306" s="83"/>
      <c r="BS306" s="83"/>
    </row>
    <row r="307" spans="1:71" ht="12" customHeight="1">
      <c r="A307" s="78"/>
      <c r="B307" s="79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3"/>
      <c r="AD307" s="83"/>
      <c r="AE307" s="83"/>
      <c r="AF307" s="82"/>
      <c r="AG307" s="82"/>
      <c r="AH307" s="82"/>
      <c r="AI307" s="82"/>
      <c r="AJ307" s="82"/>
      <c r="AK307" s="82"/>
      <c r="AL307" s="82"/>
      <c r="AM307" s="82"/>
      <c r="AN307" s="82"/>
      <c r="AO307" s="78"/>
      <c r="AP307" s="79"/>
      <c r="AQ307" s="80"/>
      <c r="AR307" s="81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82"/>
      <c r="BP307" s="82"/>
      <c r="BQ307" s="83"/>
      <c r="BR307" s="83"/>
      <c r="BS307" s="83"/>
    </row>
    <row r="308" spans="1:71" ht="12" customHeight="1">
      <c r="A308" s="78"/>
      <c r="B308" s="79"/>
      <c r="C308" s="80"/>
      <c r="D308" s="81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3"/>
      <c r="AD308" s="83"/>
      <c r="AE308" s="83"/>
      <c r="AF308" s="82"/>
      <c r="AG308" s="82"/>
      <c r="AH308" s="82"/>
      <c r="AI308" s="82"/>
      <c r="AJ308" s="82"/>
      <c r="AK308" s="82"/>
      <c r="AL308" s="82"/>
      <c r="AM308" s="82"/>
      <c r="AN308" s="82"/>
      <c r="AO308" s="78"/>
      <c r="AP308" s="79"/>
      <c r="AQ308" s="80"/>
      <c r="AR308" s="81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82"/>
      <c r="BP308" s="82"/>
      <c r="BQ308" s="83"/>
      <c r="BR308" s="83"/>
      <c r="BS308" s="83"/>
    </row>
    <row r="309" spans="1:71" ht="12" customHeight="1">
      <c r="A309" s="78"/>
      <c r="B309" s="79"/>
      <c r="C309" s="80"/>
      <c r="D309" s="81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3"/>
      <c r="AD309" s="83"/>
      <c r="AE309" s="83"/>
      <c r="AF309" s="82"/>
      <c r="AG309" s="82"/>
      <c r="AH309" s="82"/>
      <c r="AI309" s="82"/>
      <c r="AJ309" s="82"/>
      <c r="AK309" s="82"/>
      <c r="AL309" s="82"/>
      <c r="AM309" s="82"/>
      <c r="AN309" s="82"/>
      <c r="AO309" s="78"/>
      <c r="AP309" s="79"/>
      <c r="AQ309" s="80"/>
      <c r="AR309" s="81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82"/>
      <c r="BO309" s="82"/>
      <c r="BP309" s="82"/>
      <c r="BQ309" s="83"/>
      <c r="BR309" s="83"/>
      <c r="BS309" s="83"/>
    </row>
    <row r="310" spans="1:71" ht="12" customHeight="1">
      <c r="A310" s="78"/>
      <c r="B310" s="79"/>
      <c r="C310" s="80"/>
      <c r="D310" s="81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3"/>
      <c r="AD310" s="83"/>
      <c r="AE310" s="83"/>
      <c r="AF310" s="82"/>
      <c r="AG310" s="82"/>
      <c r="AH310" s="82"/>
      <c r="AI310" s="82"/>
      <c r="AJ310" s="82"/>
      <c r="AK310" s="82"/>
      <c r="AL310" s="82"/>
      <c r="AM310" s="82"/>
      <c r="AN310" s="82"/>
      <c r="AO310" s="78"/>
      <c r="AP310" s="79"/>
      <c r="AQ310" s="80"/>
      <c r="AR310" s="81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8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82"/>
      <c r="BO310" s="82"/>
      <c r="BP310" s="82"/>
      <c r="BQ310" s="83"/>
      <c r="BR310" s="83"/>
      <c r="BS310" s="83"/>
    </row>
    <row r="311" spans="1:71" ht="12" customHeight="1">
      <c r="A311" s="78"/>
      <c r="B311" s="79"/>
      <c r="C311" s="80"/>
      <c r="D311" s="81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3"/>
      <c r="AD311" s="83"/>
      <c r="AE311" s="83"/>
      <c r="AF311" s="82"/>
      <c r="AG311" s="82"/>
      <c r="AH311" s="82"/>
      <c r="AI311" s="82"/>
      <c r="AJ311" s="82"/>
      <c r="AK311" s="82"/>
      <c r="AL311" s="82"/>
      <c r="AM311" s="82"/>
      <c r="AN311" s="82"/>
      <c r="AO311" s="78"/>
      <c r="AP311" s="79"/>
      <c r="AQ311" s="80"/>
      <c r="AR311" s="81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8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82"/>
      <c r="BO311" s="82"/>
      <c r="BP311" s="82"/>
      <c r="BQ311" s="83"/>
      <c r="BR311" s="83"/>
      <c r="BS311" s="83"/>
    </row>
    <row r="312" spans="1:71" ht="12" customHeight="1">
      <c r="A312" s="78"/>
      <c r="B312" s="79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3"/>
      <c r="AD312" s="83"/>
      <c r="AE312" s="83"/>
      <c r="AF312" s="82"/>
      <c r="AG312" s="82"/>
      <c r="AH312" s="82"/>
      <c r="AI312" s="82"/>
      <c r="AJ312" s="82"/>
      <c r="AK312" s="82"/>
      <c r="AL312" s="82"/>
      <c r="AM312" s="82"/>
      <c r="AN312" s="82"/>
      <c r="AO312" s="78"/>
      <c r="AP312" s="79"/>
      <c r="AQ312" s="80"/>
      <c r="AR312" s="81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8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82"/>
      <c r="BO312" s="82"/>
      <c r="BP312" s="82"/>
      <c r="BQ312" s="83"/>
      <c r="BR312" s="83"/>
      <c r="BS312" s="83"/>
    </row>
    <row r="313" spans="1:71" ht="12" customHeight="1">
      <c r="A313" s="78"/>
      <c r="B313" s="79"/>
      <c r="C313" s="80"/>
      <c r="D313" s="81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3"/>
      <c r="AD313" s="83"/>
      <c r="AE313" s="83"/>
      <c r="AF313" s="82"/>
      <c r="AG313" s="82"/>
      <c r="AH313" s="82"/>
      <c r="AI313" s="82"/>
      <c r="AJ313" s="82"/>
      <c r="AK313" s="82"/>
      <c r="AL313" s="82"/>
      <c r="AM313" s="82"/>
      <c r="AN313" s="82"/>
      <c r="AO313" s="78"/>
      <c r="AP313" s="79"/>
      <c r="AQ313" s="80"/>
      <c r="AR313" s="81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3"/>
      <c r="BR313" s="83"/>
      <c r="BS313" s="83"/>
    </row>
    <row r="314" spans="1:71" ht="12" customHeight="1">
      <c r="A314" s="78"/>
      <c r="B314" s="79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3"/>
      <c r="AD314" s="83"/>
      <c r="AE314" s="83"/>
      <c r="AF314" s="82"/>
      <c r="AG314" s="82"/>
      <c r="AH314" s="82"/>
      <c r="AI314" s="82"/>
      <c r="AJ314" s="82"/>
      <c r="AK314" s="82"/>
      <c r="AL314" s="82"/>
      <c r="AM314" s="82"/>
      <c r="AN314" s="82"/>
      <c r="AO314" s="78"/>
      <c r="AP314" s="79"/>
      <c r="AQ314" s="80"/>
      <c r="AR314" s="81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82"/>
      <c r="BO314" s="82"/>
      <c r="BP314" s="82"/>
      <c r="BQ314" s="83"/>
      <c r="BR314" s="83"/>
      <c r="BS314" s="83"/>
    </row>
    <row r="315" spans="1:71" ht="12" customHeight="1">
      <c r="A315" s="78"/>
      <c r="B315" s="79"/>
      <c r="C315" s="80"/>
      <c r="D315" s="81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3"/>
      <c r="AD315" s="83"/>
      <c r="AE315" s="83"/>
      <c r="AF315" s="82"/>
      <c r="AG315" s="82"/>
      <c r="AH315" s="82"/>
      <c r="AI315" s="82"/>
      <c r="AJ315" s="82"/>
      <c r="AK315" s="82"/>
      <c r="AL315" s="82"/>
      <c r="AM315" s="82"/>
      <c r="AN315" s="82"/>
      <c r="AO315" s="78"/>
      <c r="AP315" s="79"/>
      <c r="AQ315" s="80"/>
      <c r="AR315" s="81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82"/>
      <c r="BP315" s="82"/>
      <c r="BQ315" s="83"/>
      <c r="BR315" s="83"/>
      <c r="BS315" s="83"/>
    </row>
    <row r="316" spans="1:71" ht="12" customHeight="1">
      <c r="A316" s="78"/>
      <c r="B316" s="79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3"/>
      <c r="AD316" s="83"/>
      <c r="AE316" s="83"/>
      <c r="AF316" s="82"/>
      <c r="AG316" s="82"/>
      <c r="AH316" s="82"/>
      <c r="AI316" s="82"/>
      <c r="AJ316" s="82"/>
      <c r="AK316" s="82"/>
      <c r="AL316" s="82"/>
      <c r="AM316" s="82"/>
      <c r="AN316" s="82"/>
      <c r="AO316" s="78"/>
      <c r="AP316" s="79"/>
      <c r="AQ316" s="80"/>
      <c r="AR316" s="81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82"/>
      <c r="BP316" s="82"/>
      <c r="BQ316" s="83"/>
      <c r="BR316" s="83"/>
      <c r="BS316" s="83"/>
    </row>
    <row r="317" spans="1:71" ht="12" customHeight="1">
      <c r="A317" s="78"/>
      <c r="B317" s="79"/>
      <c r="C317" s="80"/>
      <c r="D317" s="81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3"/>
      <c r="AD317" s="83"/>
      <c r="AE317" s="83"/>
      <c r="AF317" s="82"/>
      <c r="AG317" s="82"/>
      <c r="AH317" s="82"/>
      <c r="AI317" s="82"/>
      <c r="AJ317" s="82"/>
      <c r="AK317" s="82"/>
      <c r="AL317" s="82"/>
      <c r="AM317" s="82"/>
      <c r="AN317" s="82"/>
      <c r="AO317" s="78"/>
      <c r="AP317" s="79"/>
      <c r="AQ317" s="80"/>
      <c r="AR317" s="81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82"/>
      <c r="BP317" s="82"/>
      <c r="BQ317" s="83"/>
      <c r="BR317" s="83"/>
      <c r="BS317" s="83"/>
    </row>
    <row r="318" spans="1:71" ht="12" customHeight="1">
      <c r="A318" s="78"/>
      <c r="B318" s="79"/>
      <c r="C318" s="80"/>
      <c r="D318" s="81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3"/>
      <c r="AD318" s="83"/>
      <c r="AE318" s="83"/>
      <c r="AF318" s="82"/>
      <c r="AG318" s="82"/>
      <c r="AH318" s="82"/>
      <c r="AI318" s="82"/>
      <c r="AJ318" s="82"/>
      <c r="AK318" s="82"/>
      <c r="AL318" s="82"/>
      <c r="AM318" s="82"/>
      <c r="AN318" s="82"/>
      <c r="AO318" s="78"/>
      <c r="AP318" s="79"/>
      <c r="AQ318" s="80"/>
      <c r="AR318" s="81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82"/>
      <c r="BP318" s="82"/>
      <c r="BQ318" s="83"/>
      <c r="BR318" s="83"/>
      <c r="BS318" s="83"/>
    </row>
    <row r="319" spans="1:71" ht="12" customHeight="1">
      <c r="A319" s="78"/>
      <c r="B319" s="79"/>
      <c r="C319" s="80"/>
      <c r="D319" s="81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3"/>
      <c r="AD319" s="83"/>
      <c r="AE319" s="83"/>
      <c r="AF319" s="82"/>
      <c r="AG319" s="82"/>
      <c r="AH319" s="82"/>
      <c r="AI319" s="82"/>
      <c r="AJ319" s="82"/>
      <c r="AK319" s="82"/>
      <c r="AL319" s="82"/>
      <c r="AM319" s="82"/>
      <c r="AN319" s="82"/>
      <c r="AO319" s="78"/>
      <c r="AP319" s="79"/>
      <c r="AQ319" s="80"/>
      <c r="AR319" s="81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8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82"/>
      <c r="BO319" s="82"/>
      <c r="BP319" s="82"/>
      <c r="BQ319" s="83"/>
      <c r="BR319" s="83"/>
      <c r="BS319" s="83"/>
    </row>
    <row r="320" spans="1:71" ht="12" customHeight="1">
      <c r="A320" s="78"/>
      <c r="B320" s="79"/>
      <c r="C320" s="80"/>
      <c r="D320" s="81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3"/>
      <c r="AD320" s="83"/>
      <c r="AE320" s="83"/>
      <c r="AF320" s="82"/>
      <c r="AG320" s="82"/>
      <c r="AH320" s="82"/>
      <c r="AI320" s="82"/>
      <c r="AJ320" s="82"/>
      <c r="AK320" s="82"/>
      <c r="AL320" s="82"/>
      <c r="AM320" s="82"/>
      <c r="AN320" s="82"/>
      <c r="AO320" s="78"/>
      <c r="AP320" s="79"/>
      <c r="AQ320" s="80"/>
      <c r="AR320" s="81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8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82"/>
      <c r="BO320" s="82"/>
      <c r="BP320" s="82"/>
      <c r="BQ320" s="83"/>
      <c r="BR320" s="83"/>
      <c r="BS320" s="83"/>
    </row>
    <row r="321" spans="1:71" ht="12" customHeight="1">
      <c r="A321" s="78"/>
      <c r="B321" s="79"/>
      <c r="C321" s="80"/>
      <c r="D321" s="81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3"/>
      <c r="AD321" s="83"/>
      <c r="AE321" s="83"/>
      <c r="AF321" s="82"/>
      <c r="AG321" s="82"/>
      <c r="AH321" s="82"/>
      <c r="AI321" s="82"/>
      <c r="AJ321" s="82"/>
      <c r="AK321" s="82"/>
      <c r="AL321" s="82"/>
      <c r="AM321" s="82"/>
      <c r="AN321" s="82"/>
      <c r="AO321" s="78"/>
      <c r="AP321" s="79"/>
      <c r="AQ321" s="80"/>
      <c r="AR321" s="81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3"/>
      <c r="BR321" s="83"/>
      <c r="BS321" s="83"/>
    </row>
    <row r="322" spans="1:71" ht="12" customHeight="1">
      <c r="A322" s="78"/>
      <c r="B322" s="79"/>
      <c r="C322" s="80"/>
      <c r="D322" s="81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3"/>
      <c r="AD322" s="83"/>
      <c r="AE322" s="83"/>
      <c r="AF322" s="82"/>
      <c r="AG322" s="82"/>
      <c r="AH322" s="82"/>
      <c r="AI322" s="82"/>
      <c r="AJ322" s="82"/>
      <c r="AK322" s="82"/>
      <c r="AL322" s="82"/>
      <c r="AM322" s="82"/>
      <c r="AN322" s="82"/>
      <c r="AO322" s="78"/>
      <c r="AP322" s="79"/>
      <c r="AQ322" s="80"/>
      <c r="AR322" s="81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8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82"/>
      <c r="BO322" s="82"/>
      <c r="BP322" s="82"/>
      <c r="BQ322" s="83"/>
      <c r="BR322" s="83"/>
      <c r="BS322" s="83"/>
    </row>
    <row r="323" spans="1:71" ht="12" customHeight="1">
      <c r="A323" s="78"/>
      <c r="B323" s="79"/>
      <c r="C323" s="80"/>
      <c r="D323" s="81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3"/>
      <c r="AD323" s="83"/>
      <c r="AE323" s="83"/>
      <c r="AF323" s="82"/>
      <c r="AG323" s="82"/>
      <c r="AH323" s="82"/>
      <c r="AI323" s="82"/>
      <c r="AJ323" s="82"/>
      <c r="AK323" s="82"/>
      <c r="AL323" s="82"/>
      <c r="AM323" s="82"/>
      <c r="AN323" s="82"/>
      <c r="AO323" s="78"/>
      <c r="AP323" s="79"/>
      <c r="AQ323" s="80"/>
      <c r="AR323" s="81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8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82"/>
      <c r="BO323" s="82"/>
      <c r="BP323" s="82"/>
      <c r="BQ323" s="83"/>
      <c r="BR323" s="83"/>
      <c r="BS323" s="83"/>
    </row>
    <row r="324" spans="1:71" ht="18" customHeight="1">
      <c r="A324" s="78"/>
      <c r="B324" s="79"/>
      <c r="C324" s="80"/>
      <c r="D324" s="81"/>
      <c r="AE324" s="65"/>
      <c r="AO324" s="78"/>
      <c r="AP324" s="79"/>
      <c r="AQ324" s="80"/>
      <c r="AR324" s="81"/>
      <c r="BS324" s="65"/>
    </row>
    <row r="325" spans="1:71" ht="18" customHeight="1">
      <c r="A325" s="78"/>
      <c r="B325" s="79"/>
      <c r="C325" s="80"/>
      <c r="D325" s="81"/>
      <c r="AE325" s="65"/>
      <c r="AO325" s="78"/>
      <c r="AP325" s="79"/>
      <c r="AQ325" s="80"/>
      <c r="AR325" s="81"/>
      <c r="BS325" s="65"/>
    </row>
    <row r="326" spans="1:71" ht="18" customHeight="1">
      <c r="A326" s="78"/>
      <c r="B326" s="79"/>
      <c r="C326" s="80"/>
      <c r="D326" s="81"/>
      <c r="AE326" s="65"/>
      <c r="AO326" s="78"/>
      <c r="AP326" s="79"/>
      <c r="AQ326" s="80"/>
      <c r="AR326" s="81"/>
      <c r="BS326" s="65"/>
    </row>
    <row r="327" spans="1:71" ht="18" customHeight="1">
      <c r="A327" s="78"/>
      <c r="B327" s="79"/>
      <c r="C327" s="80"/>
      <c r="D327" s="81"/>
      <c r="AE327" s="65"/>
      <c r="AO327" s="78"/>
      <c r="AP327" s="79"/>
      <c r="AQ327" s="80"/>
      <c r="AR327" s="81"/>
      <c r="BS327" s="65"/>
    </row>
    <row r="328" spans="1:71" ht="18" customHeight="1">
      <c r="A328" s="78"/>
      <c r="B328" s="79"/>
      <c r="C328" s="80"/>
      <c r="D328" s="81"/>
      <c r="AE328" s="65"/>
      <c r="AO328" s="78"/>
      <c r="AP328" s="79"/>
      <c r="AQ328" s="80"/>
      <c r="AR328" s="81"/>
      <c r="BS328" s="65"/>
    </row>
    <row r="329" spans="1:71" ht="18" customHeight="1">
      <c r="A329" s="78"/>
      <c r="B329" s="79"/>
      <c r="C329" s="80"/>
      <c r="D329" s="81"/>
      <c r="AE329" s="65"/>
      <c r="AO329" s="78"/>
      <c r="AP329" s="79"/>
      <c r="AQ329" s="80"/>
      <c r="AR329" s="81"/>
      <c r="BS329" s="65"/>
    </row>
    <row r="330" spans="1:71" ht="18" customHeight="1">
      <c r="A330" s="78"/>
      <c r="B330" s="79"/>
      <c r="C330" s="80"/>
      <c r="D330" s="81"/>
      <c r="AE330" s="65"/>
      <c r="AO330" s="78"/>
      <c r="AP330" s="79"/>
      <c r="AQ330" s="80"/>
      <c r="AR330" s="81"/>
      <c r="BS330" s="65"/>
    </row>
    <row r="331" spans="1:71" ht="18" customHeight="1">
      <c r="A331" s="78"/>
      <c r="B331" s="79"/>
      <c r="C331" s="80"/>
      <c r="D331" s="81"/>
      <c r="AE331" s="65"/>
      <c r="AO331" s="78"/>
      <c r="AP331" s="79"/>
      <c r="AQ331" s="80"/>
      <c r="AR331" s="81"/>
      <c r="BS331" s="65"/>
    </row>
    <row r="332" spans="1:71" ht="18" customHeight="1">
      <c r="A332" s="78"/>
      <c r="B332" s="79"/>
      <c r="C332" s="80"/>
      <c r="D332" s="81"/>
      <c r="AE332" s="65"/>
      <c r="AO332" s="78"/>
      <c r="AP332" s="79"/>
      <c r="AQ332" s="80"/>
      <c r="AR332" s="81"/>
      <c r="BS332" s="65"/>
    </row>
    <row r="333" spans="1:71" ht="18" customHeight="1">
      <c r="A333" s="78"/>
      <c r="B333" s="79"/>
      <c r="C333" s="80"/>
      <c r="D333" s="81"/>
      <c r="AE333" s="65"/>
      <c r="AO333" s="78"/>
      <c r="AP333" s="79"/>
      <c r="AQ333" s="80"/>
      <c r="AR333" s="81"/>
      <c r="BS333" s="65"/>
    </row>
    <row r="334" spans="1:71" ht="18" customHeight="1">
      <c r="A334" s="78"/>
      <c r="B334" s="79"/>
      <c r="C334" s="80"/>
      <c r="D334" s="81"/>
      <c r="AE334" s="65"/>
      <c r="AO334" s="78"/>
      <c r="AP334" s="79"/>
      <c r="AQ334" s="80"/>
      <c r="AR334" s="81"/>
      <c r="BS334" s="65"/>
    </row>
    <row r="335" spans="1:71" ht="18" customHeight="1">
      <c r="A335" s="78"/>
      <c r="B335" s="79"/>
      <c r="C335" s="80"/>
      <c r="D335" s="81"/>
      <c r="AE335" s="65"/>
      <c r="AO335" s="78"/>
      <c r="AP335" s="79"/>
      <c r="AQ335" s="80"/>
      <c r="AR335" s="81"/>
      <c r="BS335" s="65"/>
    </row>
    <row r="336" spans="1:71" ht="18" customHeight="1">
      <c r="A336" s="78"/>
      <c r="B336" s="79"/>
      <c r="C336" s="80"/>
      <c r="D336" s="81"/>
      <c r="AE336" s="65"/>
      <c r="AO336" s="78"/>
      <c r="AP336" s="79"/>
      <c r="AQ336" s="80"/>
      <c r="AR336" s="81"/>
      <c r="BS336" s="65"/>
    </row>
    <row r="337" spans="1:71" ht="18" customHeight="1">
      <c r="A337" s="78"/>
      <c r="B337" s="79"/>
      <c r="C337" s="80"/>
      <c r="D337" s="81"/>
      <c r="AE337" s="65"/>
      <c r="AO337" s="78"/>
      <c r="AP337" s="79"/>
      <c r="AQ337" s="80"/>
      <c r="AR337" s="81"/>
      <c r="BS337" s="65"/>
    </row>
    <row r="338" spans="1:71" ht="18" customHeight="1">
      <c r="A338" s="78"/>
      <c r="B338" s="79"/>
      <c r="C338" s="80"/>
      <c r="D338" s="81"/>
      <c r="AE338" s="65"/>
      <c r="AO338" s="78"/>
      <c r="AP338" s="79"/>
      <c r="AQ338" s="80"/>
      <c r="AR338" s="81"/>
      <c r="BS338" s="65"/>
    </row>
    <row r="339" spans="1:71" ht="18" customHeight="1">
      <c r="A339" s="78"/>
      <c r="B339" s="79"/>
      <c r="C339" s="80"/>
      <c r="D339" s="81"/>
      <c r="AE339" s="65"/>
      <c r="AO339" s="78"/>
      <c r="AP339" s="79"/>
      <c r="AQ339" s="80"/>
      <c r="AR339" s="81"/>
      <c r="BS339" s="65"/>
    </row>
    <row r="340" spans="1:71" ht="18" customHeight="1">
      <c r="A340" s="78"/>
      <c r="B340" s="79"/>
      <c r="C340" s="80"/>
      <c r="D340" s="81"/>
      <c r="AE340" s="65"/>
      <c r="AO340" s="78"/>
      <c r="AP340" s="79"/>
      <c r="AQ340" s="80"/>
      <c r="AR340" s="81"/>
      <c r="BS340" s="65"/>
    </row>
    <row r="341" spans="1:71" ht="18" customHeight="1">
      <c r="A341" s="78"/>
      <c r="B341" s="79"/>
      <c r="C341" s="80"/>
      <c r="D341" s="81"/>
      <c r="AE341" s="65"/>
      <c r="AO341" s="78"/>
      <c r="AP341" s="79"/>
      <c r="AQ341" s="80"/>
      <c r="AR341" s="81"/>
      <c r="BS341" s="65"/>
    </row>
    <row r="342" spans="1:71" ht="18" customHeight="1">
      <c r="A342" s="78"/>
      <c r="B342" s="79"/>
      <c r="C342" s="80"/>
      <c r="D342" s="81"/>
      <c r="AE342" s="65"/>
      <c r="AO342" s="78"/>
      <c r="AP342" s="79"/>
      <c r="AQ342" s="80"/>
      <c r="AR342" s="81"/>
      <c r="BS342" s="65"/>
    </row>
    <row r="343" spans="1:71" ht="18" customHeight="1">
      <c r="A343" s="78"/>
      <c r="B343" s="79"/>
      <c r="C343" s="80"/>
      <c r="D343" s="81"/>
      <c r="AE343" s="65"/>
      <c r="AO343" s="78"/>
      <c r="AP343" s="79"/>
      <c r="AQ343" s="80"/>
      <c r="AR343" s="81"/>
      <c r="BS343" s="65"/>
    </row>
    <row r="344" spans="1:71" ht="18" customHeight="1">
      <c r="A344" s="78"/>
      <c r="B344" s="79"/>
      <c r="C344" s="80"/>
      <c r="D344" s="81"/>
      <c r="AE344" s="65"/>
      <c r="AO344" s="78"/>
      <c r="AP344" s="79"/>
      <c r="AQ344" s="80"/>
      <c r="AR344" s="81"/>
      <c r="BS344" s="65"/>
    </row>
    <row r="345" spans="1:71" ht="18" customHeight="1">
      <c r="A345" s="78"/>
      <c r="B345" s="79"/>
      <c r="C345" s="80"/>
      <c r="D345" s="81"/>
      <c r="AE345" s="65"/>
      <c r="AO345" s="78"/>
      <c r="AP345" s="79"/>
      <c r="AQ345" s="80"/>
      <c r="AR345" s="81"/>
      <c r="BS345" s="65"/>
    </row>
    <row r="346" spans="1:71" ht="18" customHeight="1">
      <c r="A346" s="78"/>
      <c r="B346" s="79"/>
      <c r="C346" s="80"/>
      <c r="D346" s="81"/>
      <c r="AE346" s="65"/>
      <c r="AO346" s="78"/>
      <c r="AP346" s="79"/>
      <c r="AQ346" s="80"/>
      <c r="AR346" s="81"/>
      <c r="BS346" s="65"/>
    </row>
    <row r="347" spans="1:71" ht="18" customHeight="1">
      <c r="A347" s="78"/>
      <c r="B347" s="79"/>
      <c r="C347" s="80"/>
      <c r="D347" s="81"/>
      <c r="AE347" s="65"/>
      <c r="AO347" s="78"/>
      <c r="AP347" s="79"/>
      <c r="AQ347" s="80"/>
      <c r="AR347" s="81"/>
      <c r="BS347" s="65"/>
    </row>
    <row r="348" spans="1:71" ht="18" customHeight="1">
      <c r="A348" s="78"/>
      <c r="B348" s="79"/>
      <c r="C348" s="80"/>
      <c r="D348" s="81"/>
      <c r="AE348" s="65"/>
      <c r="AO348" s="78"/>
      <c r="AP348" s="79"/>
      <c r="AQ348" s="80"/>
      <c r="AR348" s="81"/>
      <c r="BS348" s="65"/>
    </row>
    <row r="349" spans="1:71" ht="18" customHeight="1">
      <c r="A349" s="78"/>
      <c r="B349" s="79"/>
      <c r="C349" s="80"/>
      <c r="D349" s="81"/>
      <c r="AE349" s="65"/>
      <c r="AO349" s="78"/>
      <c r="AP349" s="79"/>
      <c r="AQ349" s="80"/>
      <c r="AR349" s="81"/>
      <c r="BS349" s="65"/>
    </row>
    <row r="350" spans="1:71" ht="18" customHeight="1">
      <c r="A350" s="78"/>
      <c r="B350" s="79"/>
      <c r="C350" s="80"/>
      <c r="D350" s="81"/>
      <c r="AE350" s="65"/>
      <c r="AO350" s="78"/>
      <c r="AP350" s="79"/>
      <c r="AQ350" s="80"/>
      <c r="AR350" s="81"/>
      <c r="BS350" s="65"/>
    </row>
    <row r="351" spans="1:71" ht="18" customHeight="1">
      <c r="A351" s="78"/>
      <c r="B351" s="79"/>
      <c r="C351" s="80"/>
      <c r="D351" s="81"/>
      <c r="AE351" s="65"/>
      <c r="AO351" s="78"/>
      <c r="AP351" s="79"/>
      <c r="AQ351" s="80"/>
      <c r="AR351" s="81"/>
      <c r="BS351" s="65"/>
    </row>
    <row r="352" spans="1:71" ht="18" customHeight="1">
      <c r="A352" s="78"/>
      <c r="B352" s="79"/>
      <c r="C352" s="80"/>
      <c r="D352" s="81"/>
      <c r="AE352" s="65"/>
      <c r="AO352" s="78"/>
      <c r="AP352" s="79"/>
      <c r="AQ352" s="80"/>
      <c r="AR352" s="81"/>
      <c r="BS352" s="65"/>
    </row>
    <row r="353" spans="1:71" ht="18" customHeight="1">
      <c r="A353" s="78"/>
      <c r="B353" s="79"/>
      <c r="C353" s="80"/>
      <c r="D353" s="81"/>
      <c r="AE353" s="65"/>
      <c r="AO353" s="78"/>
      <c r="AP353" s="79"/>
      <c r="AQ353" s="80"/>
      <c r="AR353" s="81"/>
      <c r="BS353" s="65"/>
    </row>
    <row r="354" spans="1:71" ht="18" customHeight="1">
      <c r="A354" s="78"/>
      <c r="B354" s="79"/>
      <c r="C354" s="80"/>
      <c r="D354" s="81"/>
      <c r="AE354" s="65"/>
      <c r="AO354" s="78"/>
      <c r="AP354" s="79"/>
      <c r="AQ354" s="80"/>
      <c r="AR354" s="81"/>
      <c r="BS354" s="65"/>
    </row>
    <row r="355" spans="1:71" ht="18" customHeight="1">
      <c r="A355" s="78"/>
      <c r="B355" s="79"/>
      <c r="C355" s="80"/>
      <c r="D355" s="81"/>
      <c r="AE355" s="65"/>
      <c r="AO355" s="78"/>
      <c r="AP355" s="79"/>
      <c r="AQ355" s="80"/>
      <c r="AR355" s="81"/>
      <c r="BS355" s="65"/>
    </row>
    <row r="356" spans="1:71" ht="18" customHeight="1">
      <c r="A356" s="78"/>
      <c r="B356" s="79"/>
      <c r="C356" s="80"/>
      <c r="D356" s="81"/>
      <c r="AE356" s="65"/>
      <c r="AO356" s="78"/>
      <c r="AP356" s="79"/>
      <c r="AQ356" s="80"/>
      <c r="AR356" s="81"/>
      <c r="BS356" s="65"/>
    </row>
    <row r="357" spans="1:71" ht="18" customHeight="1">
      <c r="A357" s="78"/>
      <c r="B357" s="79"/>
      <c r="C357" s="80"/>
      <c r="D357" s="81"/>
      <c r="AE357" s="65"/>
      <c r="AO357" s="78"/>
      <c r="AP357" s="79"/>
      <c r="AQ357" s="80"/>
      <c r="AR357" s="81"/>
      <c r="BS357" s="65"/>
    </row>
    <row r="358" spans="1:71" ht="18" customHeight="1">
      <c r="A358" s="78"/>
      <c r="B358" s="79"/>
      <c r="C358" s="80"/>
      <c r="D358" s="81"/>
      <c r="AE358" s="65"/>
      <c r="AO358" s="78"/>
      <c r="AP358" s="79"/>
      <c r="AQ358" s="80"/>
      <c r="AR358" s="81"/>
      <c r="BS358" s="65"/>
    </row>
    <row r="359" spans="1:71" ht="18" customHeight="1">
      <c r="A359" s="78"/>
      <c r="B359" s="79"/>
      <c r="C359" s="80"/>
      <c r="D359" s="81"/>
      <c r="AE359" s="65"/>
      <c r="AO359" s="78"/>
      <c r="AP359" s="79"/>
      <c r="AQ359" s="80"/>
      <c r="AR359" s="81"/>
      <c r="BS359" s="65"/>
    </row>
    <row r="360" spans="1:71" ht="18" customHeight="1">
      <c r="A360" s="78"/>
      <c r="B360" s="79"/>
      <c r="C360" s="80"/>
      <c r="D360" s="81"/>
      <c r="AE360" s="65"/>
      <c r="AO360" s="78"/>
      <c r="AP360" s="79"/>
      <c r="AQ360" s="80"/>
      <c r="AR360" s="81"/>
      <c r="BS360" s="65"/>
    </row>
    <row r="361" spans="1:71" ht="18" customHeight="1">
      <c r="A361" s="78"/>
      <c r="B361" s="79"/>
      <c r="C361" s="80"/>
      <c r="D361" s="81"/>
      <c r="AE361" s="65"/>
      <c r="AO361" s="78"/>
      <c r="AP361" s="79"/>
      <c r="AQ361" s="80"/>
      <c r="AR361" s="81"/>
      <c r="BS361" s="65"/>
    </row>
    <row r="362" spans="1:71" ht="18" customHeight="1">
      <c r="A362" s="78"/>
      <c r="B362" s="79"/>
      <c r="C362" s="80"/>
      <c r="D362" s="81"/>
      <c r="AE362" s="65"/>
      <c r="AO362" s="78"/>
      <c r="AP362" s="79"/>
      <c r="AQ362" s="80"/>
      <c r="AR362" s="81"/>
      <c r="BS362" s="65"/>
    </row>
    <row r="363" spans="1:71" ht="18" customHeight="1">
      <c r="A363" s="78"/>
      <c r="B363" s="79"/>
      <c r="C363" s="80"/>
      <c r="D363" s="81"/>
      <c r="AE363" s="65"/>
      <c r="AO363" s="78"/>
      <c r="AP363" s="79"/>
      <c r="AQ363" s="80"/>
      <c r="AR363" s="81"/>
      <c r="BS363" s="65"/>
    </row>
    <row r="364" spans="1:71" ht="18" customHeight="1">
      <c r="A364" s="78"/>
      <c r="B364" s="79"/>
      <c r="C364" s="80"/>
      <c r="D364" s="81"/>
      <c r="AE364" s="65"/>
      <c r="AO364" s="78"/>
      <c r="AP364" s="79"/>
      <c r="AQ364" s="80"/>
      <c r="AR364" s="81"/>
      <c r="BS364" s="65"/>
    </row>
    <row r="365" spans="1:71" ht="18" customHeight="1">
      <c r="A365" s="78"/>
      <c r="B365" s="79"/>
      <c r="C365" s="80"/>
      <c r="D365" s="81"/>
      <c r="AE365" s="65"/>
      <c r="AO365" s="78"/>
      <c r="AP365" s="79"/>
      <c r="AQ365" s="80"/>
      <c r="AR365" s="81"/>
      <c r="BS365" s="65"/>
    </row>
    <row r="366" spans="1:71" ht="18" customHeight="1">
      <c r="A366" s="78"/>
      <c r="B366" s="79"/>
      <c r="C366" s="80"/>
      <c r="D366" s="81"/>
      <c r="AE366" s="65"/>
      <c r="AO366" s="78"/>
      <c r="AP366" s="79"/>
      <c r="AQ366" s="80"/>
      <c r="AR366" s="81"/>
      <c r="BS366" s="65"/>
    </row>
    <row r="367" spans="1:71" ht="18" customHeight="1">
      <c r="A367" s="78"/>
      <c r="B367" s="79"/>
      <c r="C367" s="80"/>
      <c r="D367" s="81"/>
      <c r="AE367" s="65"/>
      <c r="AO367" s="78"/>
      <c r="AP367" s="79"/>
      <c r="AQ367" s="80"/>
      <c r="AR367" s="81"/>
      <c r="BS367" s="65"/>
    </row>
    <row r="368" spans="1:71" ht="18" customHeight="1">
      <c r="A368" s="78"/>
      <c r="B368" s="79"/>
      <c r="C368" s="80"/>
      <c r="D368" s="81"/>
      <c r="AE368" s="65"/>
      <c r="AO368" s="78"/>
      <c r="AP368" s="79"/>
      <c r="AQ368" s="80"/>
      <c r="AR368" s="81"/>
      <c r="BS368" s="65"/>
    </row>
    <row r="369" spans="1:71" ht="18" customHeight="1">
      <c r="A369" s="78"/>
      <c r="B369" s="79"/>
      <c r="C369" s="80"/>
      <c r="D369" s="81"/>
      <c r="AE369" s="65"/>
      <c r="AO369" s="78"/>
      <c r="AP369" s="79"/>
      <c r="AQ369" s="80"/>
      <c r="AR369" s="81"/>
      <c r="BS369" s="65"/>
    </row>
    <row r="370" spans="1:71" ht="18" customHeight="1">
      <c r="A370" s="78"/>
      <c r="B370" s="79"/>
      <c r="C370" s="80"/>
      <c r="D370" s="81"/>
      <c r="AE370" s="65"/>
      <c r="AO370" s="78"/>
      <c r="AP370" s="79"/>
      <c r="AQ370" s="80"/>
      <c r="AR370" s="81"/>
      <c r="BS370" s="65"/>
    </row>
    <row r="371" spans="1:71" ht="18" customHeight="1">
      <c r="A371" s="78"/>
      <c r="B371" s="79"/>
      <c r="C371" s="80"/>
      <c r="D371" s="81"/>
      <c r="AE371" s="65"/>
      <c r="AO371" s="78"/>
      <c r="AP371" s="79"/>
      <c r="AQ371" s="80"/>
      <c r="AR371" s="81"/>
      <c r="BS371" s="65"/>
    </row>
    <row r="372" spans="1:71" ht="18" customHeight="1">
      <c r="A372" s="78"/>
      <c r="B372" s="79"/>
      <c r="C372" s="80"/>
      <c r="D372" s="81"/>
      <c r="AE372" s="65"/>
      <c r="AO372" s="78"/>
      <c r="AP372" s="79"/>
      <c r="AQ372" s="80"/>
      <c r="AR372" s="81"/>
      <c r="BS372" s="65"/>
    </row>
    <row r="373" spans="1:71" ht="18" customHeight="1">
      <c r="A373" s="78"/>
      <c r="B373" s="79"/>
      <c r="C373" s="80"/>
      <c r="D373" s="81"/>
      <c r="AE373" s="65"/>
      <c r="AO373" s="78"/>
      <c r="AP373" s="79"/>
      <c r="AQ373" s="80"/>
      <c r="AR373" s="81"/>
      <c r="BS373" s="65"/>
    </row>
    <row r="374" spans="1:71" ht="18" customHeight="1">
      <c r="A374" s="78"/>
      <c r="B374" s="79"/>
      <c r="C374" s="80"/>
      <c r="D374" s="81"/>
      <c r="AE374" s="65"/>
      <c r="AO374" s="78"/>
      <c r="AP374" s="79"/>
      <c r="AQ374" s="80"/>
      <c r="AR374" s="81"/>
      <c r="BS374" s="65"/>
    </row>
    <row r="375" spans="1:71" ht="18" customHeight="1">
      <c r="A375" s="78"/>
      <c r="B375" s="79"/>
      <c r="C375" s="80"/>
      <c r="D375" s="81"/>
      <c r="AE375" s="65"/>
      <c r="AO375" s="78"/>
      <c r="AP375" s="79"/>
      <c r="AQ375" s="80"/>
      <c r="AR375" s="81"/>
      <c r="BS375" s="65"/>
    </row>
    <row r="376" spans="1:71" ht="18" customHeight="1">
      <c r="A376" s="78"/>
      <c r="B376" s="79"/>
      <c r="C376" s="80"/>
      <c r="D376" s="81"/>
      <c r="AE376" s="65"/>
      <c r="AO376" s="78"/>
      <c r="AP376" s="79"/>
      <c r="AQ376" s="80"/>
      <c r="AR376" s="81"/>
      <c r="BS376" s="65"/>
    </row>
    <row r="377" spans="1:71" ht="18" customHeight="1">
      <c r="A377" s="78"/>
      <c r="B377" s="79"/>
      <c r="C377" s="80"/>
      <c r="D377" s="81"/>
      <c r="AE377" s="65"/>
      <c r="AO377" s="78"/>
      <c r="AP377" s="79"/>
      <c r="AQ377" s="80"/>
      <c r="AR377" s="81"/>
      <c r="BS377" s="65"/>
    </row>
    <row r="378" spans="1:71" ht="18" customHeight="1">
      <c r="A378" s="78"/>
      <c r="B378" s="79"/>
      <c r="C378" s="80"/>
      <c r="D378" s="81"/>
      <c r="AE378" s="65"/>
      <c r="AO378" s="78"/>
      <c r="AP378" s="79"/>
      <c r="AQ378" s="80"/>
      <c r="AR378" s="81"/>
      <c r="BS378" s="65"/>
    </row>
    <row r="379" spans="1:71" ht="18" customHeight="1">
      <c r="A379" s="78"/>
      <c r="B379" s="79"/>
      <c r="C379" s="80"/>
      <c r="D379" s="81"/>
      <c r="AE379" s="65"/>
      <c r="AO379" s="78"/>
      <c r="AP379" s="79"/>
      <c r="AQ379" s="80"/>
      <c r="AR379" s="81"/>
      <c r="BS379" s="65"/>
    </row>
    <row r="380" spans="1:71" ht="18" customHeight="1">
      <c r="A380" s="78"/>
      <c r="B380" s="79"/>
      <c r="C380" s="80"/>
      <c r="D380" s="81"/>
      <c r="AE380" s="65"/>
      <c r="AO380" s="78"/>
      <c r="AP380" s="79"/>
      <c r="AQ380" s="80"/>
      <c r="AR380" s="81"/>
      <c r="BS380" s="65"/>
    </row>
    <row r="381" spans="1:71" ht="18" customHeight="1">
      <c r="A381" s="78"/>
      <c r="B381" s="79"/>
      <c r="C381" s="80"/>
      <c r="D381" s="81"/>
      <c r="AE381" s="65"/>
      <c r="AO381" s="78"/>
      <c r="AP381" s="79"/>
      <c r="AQ381" s="80"/>
      <c r="AR381" s="81"/>
      <c r="BS381" s="65"/>
    </row>
    <row r="382" spans="1:71" ht="18" customHeight="1">
      <c r="A382" s="78"/>
      <c r="B382" s="79"/>
      <c r="C382" s="80"/>
      <c r="D382" s="81"/>
      <c r="AE382" s="65"/>
      <c r="AO382" s="78"/>
      <c r="AP382" s="79"/>
      <c r="AQ382" s="80"/>
      <c r="AR382" s="81"/>
      <c r="BS382" s="65"/>
    </row>
    <row r="383" spans="1:71" ht="18" customHeight="1">
      <c r="A383" s="78"/>
      <c r="B383" s="79"/>
      <c r="C383" s="80"/>
      <c r="D383" s="81"/>
      <c r="AE383" s="65"/>
      <c r="AO383" s="78"/>
      <c r="AP383" s="79"/>
      <c r="AQ383" s="80"/>
      <c r="AR383" s="81"/>
      <c r="BS383" s="65"/>
    </row>
    <row r="384" spans="1:71" ht="18" customHeight="1">
      <c r="A384" s="78"/>
      <c r="B384" s="79"/>
      <c r="C384" s="80"/>
      <c r="D384" s="81"/>
      <c r="AE384" s="65"/>
      <c r="AO384" s="78"/>
      <c r="AP384" s="79"/>
      <c r="AQ384" s="80"/>
      <c r="AR384" s="81"/>
      <c r="BS384" s="65"/>
    </row>
    <row r="385" spans="1:71" ht="18" customHeight="1">
      <c r="A385" s="78"/>
      <c r="B385" s="79"/>
      <c r="C385" s="80"/>
      <c r="D385" s="81"/>
      <c r="AE385" s="65"/>
      <c r="AO385" s="78"/>
      <c r="AP385" s="79"/>
      <c r="AQ385" s="80"/>
      <c r="AR385" s="81"/>
      <c r="BS385" s="65"/>
    </row>
    <row r="386" spans="1:71" ht="18" customHeight="1">
      <c r="A386" s="78"/>
      <c r="B386" s="79"/>
      <c r="C386" s="80"/>
      <c r="D386" s="81"/>
      <c r="AE386" s="65"/>
      <c r="AO386" s="78"/>
      <c r="AP386" s="79"/>
      <c r="AQ386" s="80"/>
      <c r="AR386" s="81"/>
      <c r="BS386" s="65"/>
    </row>
    <row r="387" spans="1:71" ht="18" customHeight="1">
      <c r="A387" s="78"/>
      <c r="B387" s="79"/>
      <c r="C387" s="80"/>
      <c r="D387" s="81"/>
      <c r="AE387" s="65"/>
      <c r="AO387" s="78"/>
      <c r="AP387" s="79"/>
      <c r="AQ387" s="80"/>
      <c r="AR387" s="81"/>
      <c r="BS387" s="65"/>
    </row>
    <row r="388" spans="1:71" ht="18" customHeight="1">
      <c r="A388" s="78"/>
      <c r="B388" s="79"/>
      <c r="C388" s="80"/>
      <c r="D388" s="81"/>
      <c r="AE388" s="65"/>
      <c r="AO388" s="78"/>
      <c r="AP388" s="79"/>
      <c r="AQ388" s="80"/>
      <c r="AR388" s="81"/>
      <c r="BS388" s="65"/>
    </row>
    <row r="389" spans="1:71" ht="18" customHeight="1">
      <c r="A389" s="78"/>
      <c r="B389" s="79"/>
      <c r="C389" s="80"/>
      <c r="D389" s="81"/>
      <c r="AE389" s="65"/>
      <c r="AO389" s="78"/>
      <c r="AP389" s="79"/>
      <c r="AQ389" s="80"/>
      <c r="AR389" s="81"/>
      <c r="BS389" s="65"/>
    </row>
    <row r="390" spans="1:71" ht="18" customHeight="1">
      <c r="A390" s="78"/>
      <c r="B390" s="79"/>
      <c r="C390" s="80"/>
      <c r="D390" s="81"/>
      <c r="AE390" s="65"/>
      <c r="AO390" s="78"/>
      <c r="AP390" s="79"/>
      <c r="AQ390" s="80"/>
      <c r="AR390" s="81"/>
      <c r="BS390" s="65"/>
    </row>
    <row r="391" spans="1:71" ht="18" customHeight="1">
      <c r="A391" s="78"/>
      <c r="B391" s="79"/>
      <c r="C391" s="80"/>
      <c r="D391" s="81"/>
      <c r="AE391" s="65"/>
      <c r="AO391" s="78"/>
      <c r="AP391" s="79"/>
      <c r="AQ391" s="80"/>
      <c r="AR391" s="81"/>
      <c r="BS391" s="65"/>
    </row>
    <row r="392" spans="1:71" ht="18" customHeight="1">
      <c r="A392" s="78"/>
      <c r="B392" s="79"/>
      <c r="C392" s="80"/>
      <c r="D392" s="81"/>
      <c r="AE392" s="65"/>
      <c r="AO392" s="78"/>
      <c r="AP392" s="79"/>
      <c r="AQ392" s="80"/>
      <c r="AR392" s="81"/>
      <c r="BS392" s="65"/>
    </row>
    <row r="393" spans="1:71" ht="18" customHeight="1">
      <c r="A393" s="78"/>
      <c r="B393" s="79"/>
      <c r="C393" s="80"/>
      <c r="D393" s="81"/>
      <c r="AE393" s="65"/>
      <c r="AO393" s="78"/>
      <c r="AP393" s="79"/>
      <c r="AQ393" s="80"/>
      <c r="AR393" s="81"/>
      <c r="BS393" s="65"/>
    </row>
    <row r="394" spans="1:71" ht="18" customHeight="1">
      <c r="A394" s="78"/>
      <c r="B394" s="79"/>
      <c r="C394" s="80"/>
      <c r="D394" s="81"/>
      <c r="AE394" s="65"/>
      <c r="AO394" s="78"/>
      <c r="AP394" s="79"/>
      <c r="AQ394" s="80"/>
      <c r="AR394" s="81"/>
      <c r="BS394" s="65"/>
    </row>
    <row r="395" spans="1:71" ht="18" customHeight="1">
      <c r="A395" s="78"/>
      <c r="B395" s="79"/>
      <c r="C395" s="80"/>
      <c r="D395" s="81"/>
      <c r="AE395" s="65"/>
      <c r="AO395" s="78"/>
      <c r="AP395" s="79"/>
      <c r="AQ395" s="80"/>
      <c r="AR395" s="81"/>
      <c r="BS395" s="65"/>
    </row>
    <row r="396" spans="1:71" ht="18" customHeight="1">
      <c r="A396" s="78"/>
      <c r="B396" s="79"/>
      <c r="C396" s="80"/>
      <c r="D396" s="81"/>
      <c r="AE396" s="65"/>
      <c r="AO396" s="78"/>
      <c r="AP396" s="79"/>
      <c r="AQ396" s="80"/>
      <c r="AR396" s="81"/>
      <c r="BS396" s="65"/>
    </row>
    <row r="397" spans="1:71" ht="18" customHeight="1">
      <c r="A397" s="78"/>
      <c r="B397" s="79"/>
      <c r="C397" s="80"/>
      <c r="D397" s="81"/>
      <c r="AE397" s="65"/>
      <c r="AO397" s="78"/>
      <c r="AP397" s="79"/>
      <c r="AQ397" s="80"/>
      <c r="AR397" s="81"/>
      <c r="BS397" s="65"/>
    </row>
    <row r="398" spans="1:71" ht="18" customHeight="1">
      <c r="A398" s="78"/>
      <c r="B398" s="79"/>
      <c r="C398" s="80"/>
      <c r="D398" s="81"/>
      <c r="AE398" s="65"/>
      <c r="AO398" s="78"/>
      <c r="AP398" s="79"/>
      <c r="AQ398" s="80"/>
      <c r="AR398" s="81"/>
      <c r="BS398" s="65"/>
    </row>
    <row r="399" spans="1:71" ht="18" customHeight="1">
      <c r="A399" s="78"/>
      <c r="B399" s="79"/>
      <c r="C399" s="80"/>
      <c r="D399" s="81"/>
      <c r="AE399" s="65"/>
      <c r="AO399" s="78"/>
      <c r="AP399" s="79"/>
      <c r="AQ399" s="80"/>
      <c r="AR399" s="81"/>
      <c r="BS399" s="65"/>
    </row>
    <row r="400" spans="1:71" ht="18" customHeight="1">
      <c r="A400" s="78"/>
      <c r="B400" s="79"/>
      <c r="C400" s="80"/>
      <c r="D400" s="81"/>
      <c r="AE400" s="65"/>
      <c r="AO400" s="78"/>
      <c r="AP400" s="79"/>
      <c r="AQ400" s="80"/>
      <c r="AR400" s="81"/>
      <c r="BS400" s="65"/>
    </row>
    <row r="401" spans="1:71" ht="18" customHeight="1">
      <c r="A401" s="78"/>
      <c r="B401" s="79"/>
      <c r="C401" s="80"/>
      <c r="D401" s="81"/>
      <c r="AE401" s="65"/>
      <c r="AO401" s="78"/>
      <c r="AP401" s="79"/>
      <c r="AQ401" s="80"/>
      <c r="AR401" s="81"/>
      <c r="BS401" s="65"/>
    </row>
    <row r="402" spans="1:71" ht="18" customHeight="1">
      <c r="A402" s="78"/>
      <c r="B402" s="79"/>
      <c r="C402" s="80"/>
      <c r="D402" s="81"/>
      <c r="AE402" s="65"/>
      <c r="AO402" s="78"/>
      <c r="AP402" s="79"/>
      <c r="AQ402" s="80"/>
      <c r="AR402" s="81"/>
      <c r="BS402" s="65"/>
    </row>
    <row r="403" spans="1:71" ht="18" customHeight="1">
      <c r="A403" s="78"/>
      <c r="B403" s="79"/>
      <c r="C403" s="80"/>
      <c r="D403" s="81"/>
      <c r="AE403" s="65"/>
      <c r="AO403" s="78"/>
      <c r="AP403" s="79"/>
      <c r="AQ403" s="80"/>
      <c r="AR403" s="81"/>
      <c r="BS403" s="65"/>
    </row>
    <row r="404" spans="1:71" ht="18" customHeight="1">
      <c r="A404" s="78"/>
      <c r="B404" s="79"/>
      <c r="C404" s="80"/>
      <c r="D404" s="81"/>
      <c r="AE404" s="65"/>
      <c r="AO404" s="78"/>
      <c r="AP404" s="79"/>
      <c r="AQ404" s="80"/>
      <c r="AR404" s="81"/>
      <c r="BS404" s="65"/>
    </row>
    <row r="405" spans="1:71" ht="18" customHeight="1">
      <c r="A405" s="78"/>
      <c r="B405" s="79"/>
      <c r="C405" s="80"/>
      <c r="D405" s="81"/>
      <c r="AE405" s="65"/>
      <c r="AO405" s="78"/>
      <c r="AP405" s="79"/>
      <c r="AQ405" s="80"/>
      <c r="AR405" s="81"/>
      <c r="BS405" s="65"/>
    </row>
    <row r="406" spans="1:71" ht="18" customHeight="1">
      <c r="A406" s="78"/>
      <c r="B406" s="79"/>
      <c r="C406" s="80"/>
      <c r="D406" s="81"/>
      <c r="AE406" s="65"/>
      <c r="AO406" s="78"/>
      <c r="AP406" s="79"/>
      <c r="AQ406" s="80"/>
      <c r="AR406" s="81"/>
      <c r="BS406" s="65"/>
    </row>
    <row r="407" spans="1:71" ht="18" customHeight="1">
      <c r="A407" s="78"/>
      <c r="B407" s="79"/>
      <c r="C407" s="80"/>
      <c r="D407" s="81"/>
      <c r="AE407" s="65"/>
      <c r="AO407" s="78"/>
      <c r="AP407" s="79"/>
      <c r="AQ407" s="80"/>
      <c r="AR407" s="81"/>
      <c r="BS407" s="65"/>
    </row>
    <row r="408" spans="1:71" ht="18" customHeight="1">
      <c r="A408" s="78"/>
      <c r="B408" s="79"/>
      <c r="C408" s="80"/>
      <c r="D408" s="81"/>
      <c r="AE408" s="65"/>
      <c r="AO408" s="78"/>
      <c r="AP408" s="79"/>
      <c r="AQ408" s="80"/>
      <c r="AR408" s="81"/>
      <c r="BS408" s="65"/>
    </row>
    <row r="409" spans="1:71" ht="18" customHeight="1">
      <c r="A409" s="78"/>
      <c r="B409" s="79"/>
      <c r="C409" s="80"/>
      <c r="D409" s="81"/>
      <c r="AE409" s="65"/>
      <c r="AO409" s="78"/>
      <c r="AP409" s="79"/>
      <c r="AQ409" s="80"/>
      <c r="AR409" s="81"/>
      <c r="BS409" s="65"/>
    </row>
    <row r="410" spans="1:71" ht="18" customHeight="1">
      <c r="A410" s="78"/>
      <c r="B410" s="79"/>
      <c r="C410" s="80"/>
      <c r="D410" s="81"/>
      <c r="AE410" s="65"/>
      <c r="AO410" s="78"/>
      <c r="AP410" s="79"/>
      <c r="AQ410" s="80"/>
      <c r="AR410" s="81"/>
      <c r="BS410" s="65"/>
    </row>
    <row r="411" spans="1:71" ht="18" customHeight="1">
      <c r="A411" s="78"/>
      <c r="B411" s="79"/>
      <c r="C411" s="80"/>
      <c r="D411" s="81"/>
      <c r="AE411" s="65"/>
      <c r="AO411" s="78"/>
      <c r="AP411" s="79"/>
      <c r="AQ411" s="80"/>
      <c r="AR411" s="81"/>
      <c r="BS411" s="65"/>
    </row>
    <row r="412" spans="1:71" ht="18" customHeight="1">
      <c r="A412" s="78"/>
      <c r="B412" s="79"/>
      <c r="C412" s="80"/>
      <c r="D412" s="81"/>
      <c r="AE412" s="65"/>
      <c r="AO412" s="78"/>
      <c r="AP412" s="79"/>
      <c r="AQ412" s="80"/>
      <c r="AR412" s="81"/>
      <c r="BS412" s="65"/>
    </row>
    <row r="413" spans="1:71" ht="18" customHeight="1">
      <c r="A413" s="78"/>
      <c r="B413" s="79"/>
      <c r="C413" s="80"/>
      <c r="D413" s="81"/>
      <c r="AE413" s="65"/>
      <c r="AO413" s="78"/>
      <c r="AP413" s="79"/>
      <c r="AQ413" s="80"/>
      <c r="AR413" s="81"/>
      <c r="BS413" s="65"/>
    </row>
    <row r="414" spans="1:71" ht="18" customHeight="1">
      <c r="A414" s="78"/>
      <c r="B414" s="79"/>
      <c r="C414" s="80"/>
      <c r="D414" s="81"/>
      <c r="AE414" s="65"/>
      <c r="AO414" s="78"/>
      <c r="AP414" s="79"/>
      <c r="AQ414" s="80"/>
      <c r="AR414" s="81"/>
      <c r="BS414" s="65"/>
    </row>
    <row r="415" spans="1:71" ht="18" customHeight="1">
      <c r="A415" s="78"/>
      <c r="B415" s="79"/>
      <c r="C415" s="80"/>
      <c r="D415" s="81"/>
      <c r="AE415" s="65"/>
      <c r="AO415" s="78"/>
      <c r="AP415" s="79"/>
      <c r="AQ415" s="80"/>
      <c r="AR415" s="81"/>
      <c r="BS415" s="65"/>
    </row>
    <row r="416" spans="1:71" ht="18" customHeight="1">
      <c r="A416" s="78"/>
      <c r="B416" s="79"/>
      <c r="C416" s="80"/>
      <c r="D416" s="81"/>
      <c r="AE416" s="65"/>
      <c r="AO416" s="78"/>
      <c r="AP416" s="79"/>
      <c r="AQ416" s="80"/>
      <c r="AR416" s="81"/>
      <c r="BS416" s="65"/>
    </row>
    <row r="417" spans="1:71" ht="18" customHeight="1">
      <c r="A417" s="78"/>
      <c r="B417" s="79"/>
      <c r="C417" s="80"/>
      <c r="D417" s="81"/>
      <c r="AE417" s="65"/>
      <c r="AO417" s="78"/>
      <c r="AP417" s="79"/>
      <c r="AQ417" s="80"/>
      <c r="AR417" s="81"/>
      <c r="BS417" s="65"/>
    </row>
    <row r="418" spans="1:71" ht="18" customHeight="1">
      <c r="A418" s="78"/>
      <c r="B418" s="79"/>
      <c r="C418" s="80"/>
      <c r="D418" s="81"/>
      <c r="AE418" s="65"/>
      <c r="AO418" s="78"/>
      <c r="AP418" s="79"/>
      <c r="AQ418" s="80"/>
      <c r="AR418" s="81"/>
      <c r="BS418" s="65"/>
    </row>
    <row r="419" spans="1:71" ht="18" customHeight="1">
      <c r="A419" s="78"/>
      <c r="B419" s="79"/>
      <c r="C419" s="80"/>
      <c r="D419" s="81"/>
      <c r="AE419" s="65"/>
      <c r="AO419" s="78"/>
      <c r="AP419" s="79"/>
      <c r="AQ419" s="80"/>
      <c r="AR419" s="81"/>
      <c r="BS419" s="65"/>
    </row>
    <row r="420" spans="1:71" ht="18" customHeight="1">
      <c r="A420" s="78"/>
      <c r="B420" s="79"/>
      <c r="C420" s="80"/>
      <c r="D420" s="81"/>
      <c r="AE420" s="65"/>
      <c r="AO420" s="78"/>
      <c r="AP420" s="79"/>
      <c r="AQ420" s="80"/>
      <c r="AR420" s="81"/>
      <c r="BS420" s="65"/>
    </row>
    <row r="421" spans="1:71" ht="18" customHeight="1">
      <c r="A421" s="78"/>
      <c r="B421" s="79"/>
      <c r="C421" s="80"/>
      <c r="D421" s="81"/>
      <c r="AE421" s="65"/>
      <c r="AO421" s="78"/>
      <c r="AP421" s="79"/>
      <c r="AQ421" s="80"/>
      <c r="AR421" s="81"/>
      <c r="BS421" s="65"/>
    </row>
    <row r="422" spans="1:71" ht="18" customHeight="1">
      <c r="A422" s="78"/>
      <c r="B422" s="79"/>
      <c r="C422" s="80"/>
      <c r="D422" s="81"/>
      <c r="AE422" s="65"/>
      <c r="AO422" s="78"/>
      <c r="AP422" s="79"/>
      <c r="AQ422" s="80"/>
      <c r="AR422" s="81"/>
      <c r="BS422" s="65"/>
    </row>
    <row r="423" spans="1:71" ht="18" customHeight="1">
      <c r="A423" s="78"/>
      <c r="B423" s="79"/>
      <c r="C423" s="80"/>
      <c r="D423" s="81"/>
      <c r="AE423" s="65"/>
      <c r="AO423" s="78"/>
      <c r="AP423" s="79"/>
      <c r="AQ423" s="80"/>
      <c r="AR423" s="81"/>
      <c r="BS423" s="65"/>
    </row>
    <row r="424" spans="1:71" ht="18" customHeight="1">
      <c r="A424" s="78"/>
      <c r="B424" s="79"/>
      <c r="C424" s="80"/>
      <c r="D424" s="81"/>
      <c r="AE424" s="65"/>
      <c r="AO424" s="78"/>
      <c r="AP424" s="79"/>
      <c r="AQ424" s="80"/>
      <c r="AR424" s="81"/>
      <c r="BS424" s="65"/>
    </row>
    <row r="425" spans="1:71" ht="18" customHeight="1">
      <c r="A425" s="78"/>
      <c r="B425" s="79"/>
      <c r="C425" s="80"/>
      <c r="D425" s="81"/>
      <c r="AE425" s="65"/>
      <c r="AO425" s="78"/>
      <c r="AP425" s="79"/>
      <c r="AQ425" s="80"/>
      <c r="AR425" s="81"/>
      <c r="BS425" s="65"/>
    </row>
    <row r="426" spans="1:71" ht="18" customHeight="1">
      <c r="A426" s="78"/>
      <c r="B426" s="79"/>
      <c r="C426" s="80"/>
      <c r="D426" s="81"/>
      <c r="AE426" s="65"/>
      <c r="AO426" s="78"/>
      <c r="AP426" s="79"/>
      <c r="AQ426" s="80"/>
      <c r="AR426" s="81"/>
      <c r="BS426" s="65"/>
    </row>
    <row r="427" spans="1:71" ht="18" customHeight="1">
      <c r="A427" s="78"/>
      <c r="B427" s="79"/>
      <c r="C427" s="80"/>
      <c r="D427" s="81"/>
      <c r="AE427" s="65"/>
      <c r="AO427" s="78"/>
      <c r="AP427" s="79"/>
      <c r="AQ427" s="80"/>
      <c r="AR427" s="81"/>
      <c r="BS427" s="65"/>
    </row>
    <row r="428" spans="1:71" ht="18" customHeight="1">
      <c r="A428" s="78"/>
      <c r="B428" s="79"/>
      <c r="C428" s="80"/>
      <c r="D428" s="81"/>
      <c r="AE428" s="65"/>
      <c r="AO428" s="78"/>
      <c r="AP428" s="79"/>
      <c r="AQ428" s="80"/>
      <c r="AR428" s="81"/>
      <c r="BS428" s="65"/>
    </row>
    <row r="429" spans="1:71" ht="18" customHeight="1">
      <c r="A429" s="78"/>
      <c r="B429" s="79"/>
      <c r="C429" s="80"/>
      <c r="D429" s="81"/>
      <c r="AE429" s="65"/>
      <c r="AO429" s="78"/>
      <c r="AP429" s="79"/>
      <c r="AQ429" s="80"/>
      <c r="AR429" s="81"/>
      <c r="BS429" s="65"/>
    </row>
    <row r="430" spans="1:71" ht="18" customHeight="1">
      <c r="A430" s="78"/>
      <c r="B430" s="79"/>
      <c r="C430" s="80"/>
      <c r="D430" s="81"/>
      <c r="AE430" s="65"/>
      <c r="AO430" s="78"/>
      <c r="AP430" s="79"/>
      <c r="AQ430" s="80"/>
      <c r="AR430" s="81"/>
      <c r="BS430" s="65"/>
    </row>
    <row r="431" spans="1:71" ht="18" customHeight="1">
      <c r="A431" s="78"/>
      <c r="B431" s="79"/>
      <c r="C431" s="80"/>
      <c r="D431" s="81"/>
      <c r="AE431" s="65"/>
      <c r="AO431" s="78"/>
      <c r="AP431" s="79"/>
      <c r="AQ431" s="80"/>
      <c r="AR431" s="81"/>
      <c r="BS431" s="65"/>
    </row>
    <row r="432" spans="1:71" ht="18" customHeight="1">
      <c r="A432" s="78"/>
      <c r="B432" s="79"/>
      <c r="C432" s="80"/>
      <c r="D432" s="81"/>
      <c r="AE432" s="65"/>
      <c r="AO432" s="78"/>
      <c r="AP432" s="79"/>
      <c r="AQ432" s="80"/>
      <c r="AR432" s="81"/>
      <c r="BS432" s="65"/>
    </row>
    <row r="433" spans="1:71" ht="18" customHeight="1">
      <c r="A433" s="78"/>
      <c r="B433" s="79"/>
      <c r="C433" s="80"/>
      <c r="D433" s="81"/>
      <c r="AE433" s="65"/>
      <c r="AO433" s="78"/>
      <c r="AP433" s="79"/>
      <c r="AQ433" s="80"/>
      <c r="AR433" s="81"/>
      <c r="BS433" s="65"/>
    </row>
    <row r="434" spans="1:71" ht="18" customHeight="1">
      <c r="A434" s="78"/>
      <c r="B434" s="79"/>
      <c r="C434" s="80"/>
      <c r="D434" s="81"/>
      <c r="AE434" s="65"/>
      <c r="AO434" s="78"/>
      <c r="AP434" s="79"/>
      <c r="AQ434" s="80"/>
      <c r="AR434" s="81"/>
      <c r="BS434" s="65"/>
    </row>
    <row r="435" spans="1:71" ht="18" customHeight="1">
      <c r="A435" s="78"/>
      <c r="B435" s="79"/>
      <c r="C435" s="80"/>
      <c r="D435" s="81"/>
      <c r="AE435" s="65"/>
      <c r="AO435" s="78"/>
      <c r="AP435" s="79"/>
      <c r="AQ435" s="80"/>
      <c r="AR435" s="81"/>
      <c r="BS435" s="65"/>
    </row>
    <row r="436" spans="1:71" ht="18" customHeight="1">
      <c r="A436" s="78"/>
      <c r="B436" s="79"/>
      <c r="C436" s="80"/>
      <c r="D436" s="81"/>
      <c r="AE436" s="65"/>
      <c r="AO436" s="78"/>
      <c r="AP436" s="79"/>
      <c r="AQ436" s="80"/>
      <c r="AR436" s="81"/>
      <c r="BS436" s="65"/>
    </row>
    <row r="437" spans="1:71" ht="18" customHeight="1">
      <c r="A437" s="78"/>
      <c r="B437" s="79"/>
      <c r="C437" s="80"/>
      <c r="D437" s="81"/>
      <c r="AE437" s="65"/>
      <c r="AO437" s="78"/>
      <c r="AP437" s="79"/>
      <c r="AQ437" s="80"/>
      <c r="AR437" s="81"/>
      <c r="BS437" s="65"/>
    </row>
    <row r="438" spans="1:71" ht="18" customHeight="1">
      <c r="A438" s="78"/>
      <c r="B438" s="79"/>
      <c r="C438" s="80"/>
      <c r="D438" s="81"/>
      <c r="AE438" s="65"/>
      <c r="AO438" s="78"/>
      <c r="AP438" s="79"/>
      <c r="AQ438" s="80"/>
      <c r="AR438" s="81"/>
      <c r="BS438" s="65"/>
    </row>
    <row r="439" spans="1:71" ht="18" customHeight="1">
      <c r="A439" s="78"/>
      <c r="B439" s="79"/>
      <c r="C439" s="80"/>
      <c r="D439" s="81"/>
      <c r="AE439" s="65"/>
      <c r="AO439" s="78"/>
      <c r="AP439" s="79"/>
      <c r="AQ439" s="80"/>
      <c r="AR439" s="81"/>
      <c r="BS439" s="65"/>
    </row>
    <row r="440" spans="1:71" ht="18" customHeight="1">
      <c r="A440" s="78"/>
      <c r="B440" s="79"/>
      <c r="C440" s="80"/>
      <c r="D440" s="81"/>
      <c r="AE440" s="65"/>
      <c r="AO440" s="78"/>
      <c r="AP440" s="79"/>
      <c r="AQ440" s="80"/>
      <c r="AR440" s="81"/>
      <c r="BS440" s="65"/>
    </row>
    <row r="441" spans="1:71" ht="18" customHeight="1">
      <c r="A441" s="78"/>
      <c r="B441" s="79"/>
      <c r="C441" s="80"/>
      <c r="D441" s="81"/>
      <c r="AE441" s="65"/>
      <c r="AO441" s="78"/>
      <c r="AP441" s="79"/>
      <c r="AQ441" s="80"/>
      <c r="AR441" s="81"/>
      <c r="BS441" s="65"/>
    </row>
    <row r="442" spans="1:71" ht="18" customHeight="1">
      <c r="A442" s="78"/>
      <c r="B442" s="79"/>
      <c r="C442" s="80"/>
      <c r="D442" s="81"/>
      <c r="AE442" s="65"/>
      <c r="AO442" s="78"/>
      <c r="AP442" s="79"/>
      <c r="AQ442" s="80"/>
      <c r="AR442" s="81"/>
      <c r="BS442" s="65"/>
    </row>
    <row r="443" spans="1:71" ht="18" customHeight="1">
      <c r="A443" s="78"/>
      <c r="B443" s="79"/>
      <c r="C443" s="80"/>
      <c r="D443" s="81"/>
      <c r="AE443" s="65"/>
      <c r="AO443" s="78"/>
      <c r="AP443" s="79"/>
      <c r="AQ443" s="80"/>
      <c r="AR443" s="81"/>
      <c r="BS443" s="65"/>
    </row>
    <row r="444" spans="1:71" ht="18" customHeight="1">
      <c r="A444" s="78"/>
      <c r="B444" s="79"/>
      <c r="C444" s="80"/>
      <c r="D444" s="81"/>
      <c r="AE444" s="65"/>
      <c r="AO444" s="78"/>
      <c r="AP444" s="79"/>
      <c r="AQ444" s="80"/>
      <c r="AR444" s="81"/>
      <c r="BS444" s="65"/>
    </row>
    <row r="445" spans="1:71" ht="18" customHeight="1">
      <c r="A445" s="78"/>
      <c r="B445" s="79"/>
      <c r="C445" s="80"/>
      <c r="D445" s="81"/>
      <c r="AE445" s="65"/>
      <c r="AO445" s="78"/>
      <c r="AP445" s="79"/>
      <c r="AQ445" s="80"/>
      <c r="AR445" s="81"/>
      <c r="BS445" s="65"/>
    </row>
    <row r="446" spans="1:71" ht="18" customHeight="1">
      <c r="A446" s="78"/>
      <c r="B446" s="79"/>
      <c r="C446" s="80"/>
      <c r="D446" s="81"/>
      <c r="AE446" s="65"/>
      <c r="AO446" s="78"/>
      <c r="AP446" s="79"/>
      <c r="AQ446" s="80"/>
      <c r="AR446" s="81"/>
      <c r="BS446" s="65"/>
    </row>
    <row r="447" spans="1:71" ht="18" customHeight="1">
      <c r="A447" s="78"/>
      <c r="B447" s="79"/>
      <c r="C447" s="80"/>
      <c r="D447" s="81"/>
      <c r="AE447" s="65"/>
      <c r="AO447" s="78"/>
      <c r="AP447" s="79"/>
      <c r="AQ447" s="80"/>
      <c r="AR447" s="81"/>
      <c r="BS447" s="65"/>
    </row>
    <row r="448" spans="1:71" ht="18" customHeight="1">
      <c r="A448" s="78"/>
      <c r="B448" s="79"/>
      <c r="C448" s="80"/>
      <c r="D448" s="81"/>
      <c r="AE448" s="65"/>
      <c r="AO448" s="78"/>
      <c r="AP448" s="79"/>
      <c r="AQ448" s="80"/>
      <c r="AR448" s="81"/>
      <c r="BS448" s="65"/>
    </row>
    <row r="449" spans="1:71" ht="18" customHeight="1">
      <c r="A449" s="78"/>
      <c r="B449" s="79"/>
      <c r="C449" s="80"/>
      <c r="D449" s="81"/>
      <c r="AE449" s="65"/>
      <c r="AO449" s="78"/>
      <c r="AP449" s="79"/>
      <c r="AQ449" s="80"/>
      <c r="AR449" s="81"/>
      <c r="BS449" s="65"/>
    </row>
    <row r="450" spans="1:71" ht="18" customHeight="1">
      <c r="A450" s="78"/>
      <c r="B450" s="79"/>
      <c r="C450" s="80"/>
      <c r="D450" s="81"/>
      <c r="AE450" s="65"/>
      <c r="AO450" s="78"/>
      <c r="AP450" s="79"/>
      <c r="AQ450" s="80"/>
      <c r="AR450" s="81"/>
      <c r="BS450" s="65"/>
    </row>
    <row r="451" spans="1:71" ht="18" customHeight="1">
      <c r="A451" s="78"/>
      <c r="B451" s="79"/>
      <c r="C451" s="80"/>
      <c r="D451" s="81"/>
      <c r="AE451" s="65"/>
      <c r="AO451" s="78"/>
      <c r="AP451" s="79"/>
      <c r="AQ451" s="80"/>
      <c r="AR451" s="81"/>
      <c r="BS451" s="65"/>
    </row>
    <row r="452" spans="1:71" ht="18" customHeight="1">
      <c r="A452" s="78"/>
      <c r="B452" s="79"/>
      <c r="C452" s="80"/>
      <c r="D452" s="81"/>
      <c r="AE452" s="65"/>
      <c r="AO452" s="78"/>
      <c r="AP452" s="79"/>
      <c r="AQ452" s="80"/>
      <c r="AR452" s="81"/>
      <c r="BS452" s="65"/>
    </row>
    <row r="453" spans="1:71" ht="18" customHeight="1">
      <c r="A453" s="78"/>
      <c r="B453" s="79"/>
      <c r="C453" s="80"/>
      <c r="D453" s="81"/>
      <c r="AE453" s="65"/>
      <c r="AO453" s="78"/>
      <c r="AP453" s="79"/>
      <c r="AQ453" s="80"/>
      <c r="AR453" s="81"/>
      <c r="BS453" s="65"/>
    </row>
    <row r="454" spans="1:71" ht="18" customHeight="1">
      <c r="A454" s="78"/>
      <c r="B454" s="79"/>
      <c r="C454" s="80"/>
      <c r="D454" s="81"/>
      <c r="AE454" s="65"/>
      <c r="AO454" s="78"/>
      <c r="AP454" s="79"/>
      <c r="AQ454" s="80"/>
      <c r="AR454" s="81"/>
      <c r="BS454" s="65"/>
    </row>
    <row r="455" spans="1:71" ht="18" customHeight="1">
      <c r="A455" s="78"/>
      <c r="B455" s="79"/>
      <c r="C455" s="80"/>
      <c r="D455" s="81"/>
      <c r="AE455" s="65"/>
      <c r="AO455" s="78"/>
      <c r="AP455" s="79"/>
      <c r="AQ455" s="80"/>
      <c r="AR455" s="81"/>
      <c r="BS455" s="65"/>
    </row>
    <row r="456" spans="1:71" ht="18" customHeight="1">
      <c r="A456" s="78"/>
      <c r="B456" s="79"/>
      <c r="C456" s="80"/>
      <c r="D456" s="81"/>
      <c r="AE456" s="65"/>
      <c r="AO456" s="78"/>
      <c r="AP456" s="79"/>
      <c r="AQ456" s="80"/>
      <c r="AR456" s="81"/>
      <c r="BS456" s="65"/>
    </row>
    <row r="457" spans="1:71" ht="18" customHeight="1">
      <c r="A457" s="78"/>
      <c r="B457" s="79"/>
      <c r="C457" s="80"/>
      <c r="D457" s="81"/>
      <c r="AE457" s="65"/>
      <c r="AO457" s="78"/>
      <c r="AP457" s="79"/>
      <c r="AQ457" s="80"/>
      <c r="AR457" s="81"/>
      <c r="BS457" s="65"/>
    </row>
    <row r="458" spans="1:71" ht="18" customHeight="1">
      <c r="A458" s="78"/>
      <c r="B458" s="79"/>
      <c r="C458" s="80"/>
      <c r="D458" s="81"/>
      <c r="AE458" s="65"/>
      <c r="AO458" s="78"/>
      <c r="AP458" s="79"/>
      <c r="AQ458" s="80"/>
      <c r="AR458" s="81"/>
      <c r="BS458" s="65"/>
    </row>
    <row r="459" spans="1:71" ht="18" customHeight="1">
      <c r="A459" s="78"/>
      <c r="B459" s="79"/>
      <c r="C459" s="80"/>
      <c r="D459" s="81"/>
      <c r="AE459" s="65"/>
      <c r="AO459" s="78"/>
      <c r="AP459" s="79"/>
      <c r="AQ459" s="80"/>
      <c r="AR459" s="81"/>
      <c r="BS459" s="65"/>
    </row>
    <row r="460" spans="1:71" ht="18" customHeight="1">
      <c r="A460" s="78"/>
      <c r="B460" s="79"/>
      <c r="C460" s="80"/>
      <c r="D460" s="81"/>
      <c r="AE460" s="65"/>
      <c r="AO460" s="78"/>
      <c r="AP460" s="79"/>
      <c r="AQ460" s="80"/>
      <c r="AR460" s="81"/>
      <c r="BS460" s="65"/>
    </row>
    <row r="461" spans="1:71" ht="18" customHeight="1">
      <c r="A461" s="78"/>
      <c r="B461" s="79"/>
      <c r="C461" s="80"/>
      <c r="D461" s="81"/>
      <c r="AE461" s="65"/>
      <c r="AO461" s="78"/>
      <c r="AP461" s="79"/>
      <c r="AQ461" s="80"/>
      <c r="AR461" s="81"/>
      <c r="BS461" s="65"/>
    </row>
    <row r="462" spans="1:71" ht="18" customHeight="1">
      <c r="A462" s="78"/>
      <c r="B462" s="79"/>
      <c r="C462" s="80"/>
      <c r="D462" s="81"/>
      <c r="AE462" s="65"/>
      <c r="AO462" s="78"/>
      <c r="AP462" s="79"/>
      <c r="AQ462" s="80"/>
      <c r="AR462" s="81"/>
      <c r="BS462" s="65"/>
    </row>
    <row r="463" spans="1:71" ht="18" customHeight="1">
      <c r="A463" s="78"/>
      <c r="B463" s="79"/>
      <c r="C463" s="80"/>
      <c r="D463" s="81"/>
      <c r="AE463" s="65"/>
      <c r="AO463" s="78"/>
      <c r="AP463" s="79"/>
      <c r="AQ463" s="80"/>
      <c r="AR463" s="81"/>
      <c r="BS463" s="65"/>
    </row>
    <row r="464" spans="1:71" ht="18" customHeight="1">
      <c r="A464" s="78"/>
      <c r="B464" s="79"/>
      <c r="C464" s="80"/>
      <c r="D464" s="81"/>
      <c r="AE464" s="65"/>
      <c r="AO464" s="78"/>
      <c r="AP464" s="79"/>
      <c r="AQ464" s="80"/>
      <c r="AR464" s="81"/>
      <c r="BS464" s="65"/>
    </row>
    <row r="465" spans="1:71" ht="18" customHeight="1">
      <c r="A465" s="78"/>
      <c r="B465" s="79"/>
      <c r="C465" s="80"/>
      <c r="D465" s="81"/>
      <c r="AE465" s="65"/>
      <c r="AO465" s="78"/>
      <c r="AP465" s="79"/>
      <c r="AQ465" s="80"/>
      <c r="AR465" s="81"/>
      <c r="BS465" s="65"/>
    </row>
    <row r="466" spans="1:71" ht="18" customHeight="1">
      <c r="A466" s="78"/>
      <c r="B466" s="79"/>
      <c r="C466" s="80"/>
      <c r="D466" s="81"/>
      <c r="AE466" s="65"/>
      <c r="AO466" s="78"/>
      <c r="AP466" s="79"/>
      <c r="AQ466" s="80"/>
      <c r="AR466" s="81"/>
      <c r="BS466" s="65"/>
    </row>
    <row r="467" spans="1:71" ht="18" customHeight="1">
      <c r="A467" s="78"/>
      <c r="B467" s="79"/>
      <c r="C467" s="80"/>
      <c r="D467" s="81"/>
      <c r="AE467" s="65"/>
      <c r="AO467" s="78"/>
      <c r="AP467" s="79"/>
      <c r="AQ467" s="80"/>
      <c r="AR467" s="81"/>
      <c r="BS467" s="65"/>
    </row>
    <row r="468" spans="1:71" ht="18" customHeight="1">
      <c r="A468" s="78"/>
      <c r="B468" s="79"/>
      <c r="C468" s="80"/>
      <c r="D468" s="81"/>
      <c r="AE468" s="65"/>
      <c r="AO468" s="78"/>
      <c r="AP468" s="79"/>
      <c r="AQ468" s="80"/>
      <c r="AR468" s="81"/>
      <c r="BS468" s="65"/>
    </row>
    <row r="469" spans="1:71" ht="18" customHeight="1">
      <c r="A469" s="78"/>
      <c r="B469" s="79"/>
      <c r="C469" s="80"/>
      <c r="D469" s="81"/>
      <c r="AE469" s="65"/>
      <c r="AO469" s="78"/>
      <c r="AP469" s="79"/>
      <c r="AQ469" s="80"/>
      <c r="AR469" s="81"/>
      <c r="BS469" s="65"/>
    </row>
    <row r="470" spans="1:71" ht="18" customHeight="1">
      <c r="A470" s="78"/>
      <c r="B470" s="79"/>
      <c r="C470" s="80"/>
      <c r="D470" s="81"/>
      <c r="AE470" s="65"/>
      <c r="AO470" s="78"/>
      <c r="AP470" s="79"/>
      <c r="AQ470" s="80"/>
      <c r="AR470" s="81"/>
      <c r="BS470" s="65"/>
    </row>
    <row r="471" spans="1:71" ht="18" customHeight="1">
      <c r="A471" s="78"/>
      <c r="B471" s="79"/>
      <c r="C471" s="80"/>
      <c r="D471" s="81"/>
      <c r="AE471" s="65"/>
      <c r="AO471" s="78"/>
      <c r="AP471" s="79"/>
      <c r="AQ471" s="80"/>
      <c r="AR471" s="81"/>
      <c r="BS471" s="65"/>
    </row>
    <row r="472" spans="1:71" ht="18" customHeight="1">
      <c r="A472" s="78"/>
      <c r="B472" s="79"/>
      <c r="C472" s="80"/>
      <c r="D472" s="81"/>
      <c r="AE472" s="65"/>
      <c r="AO472" s="78"/>
      <c r="AP472" s="79"/>
      <c r="AQ472" s="80"/>
      <c r="AR472" s="81"/>
      <c r="BS472" s="65"/>
    </row>
    <row r="473" spans="1:71" ht="18" customHeight="1">
      <c r="A473" s="78"/>
      <c r="B473" s="79"/>
      <c r="C473" s="80"/>
      <c r="D473" s="81"/>
      <c r="AE473" s="65"/>
      <c r="AO473" s="78"/>
      <c r="AP473" s="79"/>
      <c r="AQ473" s="80"/>
      <c r="AR473" s="81"/>
      <c r="BS473" s="65"/>
    </row>
    <row r="474" spans="1:71" ht="18" customHeight="1">
      <c r="A474" s="78"/>
      <c r="B474" s="79"/>
      <c r="C474" s="80"/>
      <c r="D474" s="81"/>
      <c r="AE474" s="65"/>
      <c r="AO474" s="78"/>
      <c r="AP474" s="79"/>
      <c r="AQ474" s="80"/>
      <c r="AR474" s="81"/>
      <c r="BS474" s="65"/>
    </row>
    <row r="475" spans="1:71" ht="18" customHeight="1">
      <c r="A475" s="78"/>
      <c r="B475" s="79"/>
      <c r="C475" s="80"/>
      <c r="D475" s="81"/>
      <c r="AE475" s="65"/>
      <c r="AO475" s="78"/>
      <c r="AP475" s="79"/>
      <c r="AQ475" s="80"/>
      <c r="AR475" s="81"/>
      <c r="BS475" s="65"/>
    </row>
    <row r="476" spans="1:71" ht="18" customHeight="1">
      <c r="A476" s="78"/>
      <c r="B476" s="79"/>
      <c r="C476" s="80"/>
      <c r="D476" s="81"/>
      <c r="AE476" s="65"/>
      <c r="AO476" s="78"/>
      <c r="AP476" s="79"/>
      <c r="AQ476" s="80"/>
      <c r="AR476" s="81"/>
      <c r="BS476" s="65"/>
    </row>
    <row r="477" spans="1:71" ht="18" customHeight="1">
      <c r="A477" s="78"/>
      <c r="B477" s="79"/>
      <c r="C477" s="80"/>
      <c r="D477" s="81"/>
      <c r="AE477" s="65"/>
      <c r="AO477" s="78"/>
      <c r="AP477" s="79"/>
      <c r="AQ477" s="80"/>
      <c r="AR477" s="81"/>
      <c r="BS477" s="65"/>
    </row>
    <row r="478" spans="1:71" ht="18" customHeight="1">
      <c r="A478" s="78"/>
      <c r="B478" s="79"/>
      <c r="C478" s="80"/>
      <c r="D478" s="81"/>
      <c r="AE478" s="65"/>
      <c r="AO478" s="78"/>
      <c r="AP478" s="79"/>
      <c r="AQ478" s="80"/>
      <c r="AR478" s="81"/>
      <c r="BS478" s="65"/>
    </row>
    <row r="479" spans="1:71" ht="18" customHeight="1">
      <c r="A479" s="78"/>
      <c r="B479" s="79"/>
      <c r="C479" s="80"/>
      <c r="D479" s="81"/>
      <c r="AE479" s="65"/>
      <c r="AO479" s="78"/>
      <c r="AP479" s="79"/>
      <c r="AQ479" s="80"/>
      <c r="AR479" s="81"/>
      <c r="BS479" s="65"/>
    </row>
    <row r="480" spans="1:71" ht="18" customHeight="1">
      <c r="A480" s="78"/>
      <c r="B480" s="79"/>
      <c r="C480" s="80"/>
      <c r="D480" s="81"/>
      <c r="AE480" s="65"/>
      <c r="AO480" s="78"/>
      <c r="AP480" s="79"/>
      <c r="AQ480" s="80"/>
      <c r="AR480" s="81"/>
      <c r="BS480" s="65"/>
    </row>
    <row r="481" spans="1:71" ht="18" customHeight="1">
      <c r="A481" s="78"/>
      <c r="B481" s="79"/>
      <c r="C481" s="80"/>
      <c r="D481" s="81"/>
      <c r="AE481" s="65"/>
      <c r="AO481" s="78"/>
      <c r="AP481" s="79"/>
      <c r="AQ481" s="80"/>
      <c r="AR481" s="81"/>
      <c r="BS481" s="65"/>
    </row>
    <row r="482" spans="1:71" ht="18" customHeight="1">
      <c r="A482" s="78"/>
      <c r="B482" s="79"/>
      <c r="C482" s="80"/>
      <c r="D482" s="81"/>
      <c r="AE482" s="65"/>
      <c r="AO482" s="78"/>
      <c r="AP482" s="79"/>
      <c r="AQ482" s="80"/>
      <c r="AR482" s="81"/>
      <c r="BS482" s="65"/>
    </row>
    <row r="483" spans="1:71" ht="18" customHeight="1">
      <c r="A483" s="78"/>
      <c r="B483" s="79"/>
      <c r="C483" s="80"/>
      <c r="D483" s="81"/>
      <c r="AE483" s="65"/>
      <c r="AO483" s="78"/>
      <c r="AP483" s="79"/>
      <c r="AQ483" s="80"/>
      <c r="AR483" s="81"/>
      <c r="BS483" s="65"/>
    </row>
    <row r="484" spans="1:71" ht="18" customHeight="1">
      <c r="A484" s="78"/>
      <c r="B484" s="79"/>
      <c r="C484" s="80"/>
      <c r="D484" s="81"/>
      <c r="AE484" s="65"/>
      <c r="AO484" s="78"/>
      <c r="AP484" s="79"/>
      <c r="AQ484" s="80"/>
      <c r="AR484" s="81"/>
      <c r="BS484" s="65"/>
    </row>
    <row r="485" spans="1:71" ht="18" customHeight="1">
      <c r="A485" s="78"/>
      <c r="B485" s="79"/>
      <c r="C485" s="80"/>
      <c r="D485" s="81"/>
      <c r="AE485" s="65"/>
      <c r="AO485" s="78"/>
      <c r="AP485" s="79"/>
      <c r="AQ485" s="80"/>
      <c r="AR485" s="81"/>
      <c r="BS485" s="65"/>
    </row>
    <row r="486" spans="1:71" ht="18" customHeight="1">
      <c r="A486" s="78"/>
      <c r="B486" s="79"/>
      <c r="C486" s="80"/>
      <c r="D486" s="81"/>
      <c r="AE486" s="65"/>
      <c r="AO486" s="78"/>
      <c r="AP486" s="79"/>
      <c r="AQ486" s="80"/>
      <c r="AR486" s="81"/>
      <c r="BS486" s="65"/>
    </row>
    <row r="487" spans="1:71" ht="18" customHeight="1">
      <c r="A487" s="78"/>
      <c r="B487" s="79"/>
      <c r="C487" s="80"/>
      <c r="D487" s="81"/>
      <c r="AE487" s="65"/>
      <c r="AO487" s="78"/>
      <c r="AP487" s="79"/>
      <c r="AQ487" s="80"/>
      <c r="AR487" s="81"/>
      <c r="BS487" s="65"/>
    </row>
    <row r="488" spans="1:71" ht="18" customHeight="1">
      <c r="A488" s="78"/>
      <c r="B488" s="79"/>
      <c r="C488" s="80"/>
      <c r="D488" s="81"/>
      <c r="AE488" s="65"/>
      <c r="AO488" s="78"/>
      <c r="AP488" s="79"/>
      <c r="AQ488" s="80"/>
      <c r="AR488" s="81"/>
      <c r="BS488" s="65"/>
    </row>
    <row r="489" spans="1:71" ht="18" customHeight="1">
      <c r="A489" s="78"/>
      <c r="B489" s="79"/>
      <c r="C489" s="80"/>
      <c r="D489" s="81"/>
      <c r="AE489" s="65"/>
      <c r="AO489" s="78"/>
      <c r="AP489" s="79"/>
      <c r="AQ489" s="80"/>
      <c r="AR489" s="81"/>
      <c r="BS489" s="65"/>
    </row>
    <row r="490" spans="1:71" ht="18" customHeight="1">
      <c r="A490" s="78"/>
      <c r="B490" s="79"/>
      <c r="C490" s="80"/>
      <c r="D490" s="81"/>
      <c r="AE490" s="65"/>
      <c r="AO490" s="78"/>
      <c r="AP490" s="79"/>
      <c r="AQ490" s="80"/>
      <c r="AR490" s="81"/>
      <c r="BS490" s="65"/>
    </row>
    <row r="491" spans="1:71" ht="18" customHeight="1">
      <c r="A491" s="78"/>
      <c r="B491" s="79"/>
      <c r="C491" s="80"/>
      <c r="D491" s="81"/>
      <c r="AE491" s="65"/>
      <c r="AO491" s="78"/>
      <c r="AP491" s="79"/>
      <c r="AQ491" s="80"/>
      <c r="AR491" s="81"/>
      <c r="BS491" s="65"/>
    </row>
    <row r="492" spans="1:71" ht="18" customHeight="1">
      <c r="A492" s="78"/>
      <c r="B492" s="79"/>
      <c r="C492" s="80"/>
      <c r="D492" s="81"/>
      <c r="AE492" s="65"/>
      <c r="AO492" s="78"/>
      <c r="AP492" s="79"/>
      <c r="AQ492" s="80"/>
      <c r="AR492" s="81"/>
      <c r="BS492" s="65"/>
    </row>
    <row r="493" spans="1:71" ht="18" customHeight="1">
      <c r="A493" s="78"/>
      <c r="B493" s="79"/>
      <c r="C493" s="80"/>
      <c r="D493" s="81"/>
      <c r="AE493" s="65"/>
      <c r="AO493" s="78"/>
      <c r="AP493" s="79"/>
      <c r="AQ493" s="80"/>
      <c r="AR493" s="81"/>
      <c r="BS493" s="65"/>
    </row>
    <row r="494" spans="1:71" ht="18" customHeight="1">
      <c r="A494" s="78"/>
      <c r="B494" s="79"/>
      <c r="C494" s="80"/>
      <c r="D494" s="81"/>
      <c r="AE494" s="65"/>
      <c r="AO494" s="78"/>
      <c r="AP494" s="79"/>
      <c r="AQ494" s="80"/>
      <c r="AR494" s="81"/>
      <c r="BS494" s="65"/>
    </row>
    <row r="495" spans="1:71" ht="18" customHeight="1">
      <c r="A495" s="78"/>
      <c r="B495" s="79"/>
      <c r="C495" s="80"/>
      <c r="D495" s="81"/>
      <c r="AE495" s="65"/>
      <c r="AO495" s="78"/>
      <c r="AP495" s="79"/>
      <c r="AQ495" s="80"/>
      <c r="AR495" s="81"/>
      <c r="BS495" s="65"/>
    </row>
    <row r="496" spans="1:71" ht="18" customHeight="1">
      <c r="A496" s="78"/>
      <c r="B496" s="79"/>
      <c r="C496" s="80"/>
      <c r="D496" s="81"/>
      <c r="AE496" s="65"/>
      <c r="AO496" s="78"/>
      <c r="AP496" s="79"/>
      <c r="AQ496" s="80"/>
      <c r="AR496" s="81"/>
      <c r="BS496" s="65"/>
    </row>
    <row r="497" spans="1:71" ht="18" customHeight="1">
      <c r="A497" s="78"/>
      <c r="B497" s="79"/>
      <c r="C497" s="80"/>
      <c r="D497" s="81"/>
      <c r="AE497" s="65"/>
      <c r="AO497" s="78"/>
      <c r="AP497" s="79"/>
      <c r="AQ497" s="80"/>
      <c r="AR497" s="81"/>
      <c r="BS497" s="65"/>
    </row>
    <row r="498" spans="1:71" ht="18" customHeight="1">
      <c r="A498" s="78"/>
      <c r="B498" s="79"/>
      <c r="C498" s="80"/>
      <c r="D498" s="81"/>
      <c r="AE498" s="65"/>
      <c r="AO498" s="78"/>
      <c r="AP498" s="79"/>
      <c r="AQ498" s="80"/>
      <c r="AR498" s="81"/>
      <c r="BS498" s="65"/>
    </row>
    <row r="499" spans="1:71" ht="18" customHeight="1">
      <c r="A499" s="78"/>
      <c r="B499" s="79"/>
      <c r="C499" s="80"/>
      <c r="D499" s="81"/>
      <c r="AE499" s="65"/>
      <c r="AO499" s="78"/>
      <c r="AP499" s="79"/>
      <c r="AQ499" s="80"/>
      <c r="AR499" s="81"/>
      <c r="BS499" s="65"/>
    </row>
    <row r="500" spans="1:71" ht="18" customHeight="1">
      <c r="A500" s="78"/>
      <c r="B500" s="79"/>
      <c r="C500" s="80"/>
      <c r="D500" s="81"/>
      <c r="AE500" s="65"/>
      <c r="AO500" s="78"/>
      <c r="AP500" s="79"/>
      <c r="AQ500" s="80"/>
      <c r="AR500" s="81"/>
      <c r="BS500" s="65"/>
    </row>
    <row r="501" spans="1:71" ht="18" customHeight="1">
      <c r="A501" s="78"/>
      <c r="B501" s="79"/>
      <c r="C501" s="80"/>
      <c r="D501" s="81"/>
      <c r="AE501" s="65"/>
      <c r="AO501" s="78"/>
      <c r="AP501" s="79"/>
      <c r="AQ501" s="80"/>
      <c r="AR501" s="81"/>
      <c r="BS501" s="65"/>
    </row>
    <row r="502" spans="1:71" ht="18" customHeight="1">
      <c r="A502" s="78"/>
      <c r="B502" s="79"/>
      <c r="C502" s="80"/>
      <c r="D502" s="81"/>
      <c r="AE502" s="65"/>
      <c r="AO502" s="78"/>
      <c r="AP502" s="79"/>
      <c r="AQ502" s="80"/>
      <c r="AR502" s="81"/>
      <c r="BS502" s="65"/>
    </row>
    <row r="503" spans="1:71" ht="18" customHeight="1">
      <c r="A503" s="78"/>
      <c r="B503" s="79"/>
      <c r="C503" s="80"/>
      <c r="D503" s="81"/>
      <c r="AE503" s="65"/>
      <c r="AO503" s="78"/>
      <c r="AP503" s="79"/>
      <c r="AQ503" s="80"/>
      <c r="AR503" s="81"/>
      <c r="BS503" s="65"/>
    </row>
    <row r="504" spans="1:71" ht="18" customHeight="1">
      <c r="A504" s="78"/>
      <c r="B504" s="79"/>
      <c r="C504" s="80"/>
      <c r="D504" s="81"/>
      <c r="AE504" s="65"/>
      <c r="AO504" s="78"/>
      <c r="AP504" s="79"/>
      <c r="AQ504" s="80"/>
      <c r="AR504" s="81"/>
      <c r="BS504" s="65"/>
    </row>
    <row r="505" spans="1:71" ht="18" customHeight="1">
      <c r="A505" s="78"/>
      <c r="B505" s="79"/>
      <c r="C505" s="80"/>
      <c r="D505" s="81"/>
      <c r="AE505" s="65"/>
      <c r="AO505" s="78"/>
      <c r="AP505" s="79"/>
      <c r="AQ505" s="80"/>
      <c r="AR505" s="81"/>
      <c r="BS505" s="65"/>
    </row>
    <row r="506" spans="1:71" ht="18" customHeight="1">
      <c r="A506" s="78"/>
      <c r="B506" s="79"/>
      <c r="C506" s="80"/>
      <c r="D506" s="81"/>
      <c r="AE506" s="65"/>
      <c r="AO506" s="78"/>
      <c r="AP506" s="79"/>
      <c r="AQ506" s="80"/>
      <c r="AR506" s="81"/>
      <c r="BS506" s="65"/>
    </row>
    <row r="507" spans="1:71" ht="18" customHeight="1">
      <c r="A507" s="78"/>
      <c r="B507" s="79"/>
      <c r="C507" s="80"/>
      <c r="D507" s="81"/>
      <c r="AE507" s="65"/>
      <c r="AO507" s="78"/>
      <c r="AP507" s="79"/>
      <c r="AQ507" s="80"/>
      <c r="AR507" s="81"/>
      <c r="BS507" s="65"/>
    </row>
    <row r="508" spans="1:71" ht="18" customHeight="1">
      <c r="A508" s="78"/>
      <c r="B508" s="79"/>
      <c r="C508" s="80"/>
      <c r="D508" s="81"/>
      <c r="AE508" s="65"/>
      <c r="AO508" s="78"/>
      <c r="AP508" s="79"/>
      <c r="AQ508" s="80"/>
      <c r="AR508" s="81"/>
      <c r="BS508" s="65"/>
    </row>
    <row r="509" spans="1:71" ht="18" customHeight="1">
      <c r="A509" s="78"/>
      <c r="B509" s="79"/>
      <c r="C509" s="80"/>
      <c r="D509" s="81"/>
      <c r="AE509" s="65"/>
      <c r="AO509" s="78"/>
      <c r="AP509" s="79"/>
      <c r="AQ509" s="80"/>
      <c r="AR509" s="81"/>
      <c r="BS509" s="65"/>
    </row>
    <row r="510" spans="1:71" ht="18" customHeight="1">
      <c r="A510" s="78"/>
      <c r="B510" s="79"/>
      <c r="C510" s="80"/>
      <c r="D510" s="81"/>
      <c r="AE510" s="65"/>
      <c r="AO510" s="78"/>
      <c r="AP510" s="79"/>
      <c r="AQ510" s="80"/>
      <c r="AR510" s="81"/>
      <c r="BS510" s="65"/>
    </row>
    <row r="511" spans="1:71" ht="18" customHeight="1">
      <c r="A511" s="78"/>
      <c r="B511" s="79"/>
      <c r="C511" s="80"/>
      <c r="D511" s="81"/>
      <c r="AE511" s="65"/>
      <c r="AO511" s="78"/>
      <c r="AP511" s="79"/>
      <c r="AQ511" s="80"/>
      <c r="AR511" s="81"/>
      <c r="BS511" s="65"/>
    </row>
    <row r="512" spans="1:71" ht="18" customHeight="1">
      <c r="A512" s="78"/>
      <c r="B512" s="79"/>
      <c r="C512" s="80"/>
      <c r="D512" s="81"/>
      <c r="AE512" s="65"/>
      <c r="AO512" s="78"/>
      <c r="AP512" s="79"/>
      <c r="AQ512" s="80"/>
      <c r="AR512" s="81"/>
      <c r="BS512" s="65"/>
    </row>
    <row r="513" spans="1:71" ht="18" customHeight="1">
      <c r="A513" s="78"/>
      <c r="B513" s="79"/>
      <c r="C513" s="80"/>
      <c r="D513" s="81"/>
      <c r="AE513" s="65"/>
      <c r="AO513" s="78"/>
      <c r="AP513" s="79"/>
      <c r="AQ513" s="80"/>
      <c r="AR513" s="81"/>
      <c r="BS513" s="65"/>
    </row>
    <row r="514" spans="1:71" ht="18" customHeight="1">
      <c r="A514" s="78"/>
      <c r="B514" s="79"/>
      <c r="C514" s="80"/>
      <c r="D514" s="81"/>
      <c r="AE514" s="65"/>
      <c r="AO514" s="78"/>
      <c r="AP514" s="79"/>
      <c r="AQ514" s="80"/>
      <c r="AR514" s="81"/>
      <c r="BS514" s="65"/>
    </row>
    <row r="515" spans="1:71" ht="18" customHeight="1">
      <c r="A515" s="78"/>
      <c r="B515" s="79"/>
      <c r="C515" s="80"/>
      <c r="D515" s="81"/>
      <c r="AE515" s="65"/>
      <c r="AO515" s="78"/>
      <c r="AP515" s="79"/>
      <c r="AQ515" s="80"/>
      <c r="AR515" s="81"/>
      <c r="BS515" s="65"/>
    </row>
    <row r="516" spans="1:71" ht="18" customHeight="1">
      <c r="A516" s="78"/>
      <c r="B516" s="79"/>
      <c r="C516" s="80"/>
      <c r="D516" s="81"/>
      <c r="AE516" s="65"/>
      <c r="AO516" s="78"/>
      <c r="AP516" s="79"/>
      <c r="AQ516" s="80"/>
      <c r="AR516" s="81"/>
      <c r="BS516" s="65"/>
    </row>
    <row r="517" spans="1:71" ht="18" customHeight="1">
      <c r="A517" s="78"/>
      <c r="B517" s="79"/>
      <c r="C517" s="80"/>
      <c r="D517" s="81"/>
      <c r="AE517" s="65"/>
      <c r="AO517" s="78"/>
      <c r="AP517" s="79"/>
      <c r="AQ517" s="80"/>
      <c r="AR517" s="81"/>
      <c r="BS517" s="65"/>
    </row>
    <row r="518" spans="1:71" ht="18" customHeight="1">
      <c r="A518" s="78"/>
      <c r="B518" s="79"/>
      <c r="C518" s="80"/>
      <c r="D518" s="81"/>
      <c r="AE518" s="65"/>
      <c r="AO518" s="78"/>
      <c r="AP518" s="79"/>
      <c r="AQ518" s="80"/>
      <c r="AR518" s="81"/>
      <c r="BS518" s="65"/>
    </row>
    <row r="519" spans="1:71" ht="18" customHeight="1">
      <c r="A519" s="78"/>
      <c r="B519" s="79"/>
      <c r="C519" s="80"/>
      <c r="D519" s="81"/>
      <c r="AE519" s="65"/>
      <c r="AO519" s="78"/>
      <c r="AP519" s="79"/>
      <c r="AQ519" s="80"/>
      <c r="AR519" s="81"/>
      <c r="BS519" s="65"/>
    </row>
    <row r="520" spans="1:71" ht="18" customHeight="1">
      <c r="A520" s="78"/>
      <c r="B520" s="79"/>
      <c r="C520" s="80"/>
      <c r="D520" s="81"/>
      <c r="AE520" s="65"/>
      <c r="AO520" s="78"/>
      <c r="AP520" s="79"/>
      <c r="AQ520" s="80"/>
      <c r="AR520" s="81"/>
      <c r="BS520" s="65"/>
    </row>
    <row r="521" spans="1:71" ht="18" customHeight="1">
      <c r="A521" s="78"/>
      <c r="B521" s="79"/>
      <c r="C521" s="80"/>
      <c r="D521" s="81"/>
      <c r="AE521" s="65"/>
      <c r="AO521" s="78"/>
      <c r="AP521" s="79"/>
      <c r="AQ521" s="80"/>
      <c r="AR521" s="81"/>
      <c r="BS521" s="65"/>
    </row>
    <row r="522" spans="1:71" ht="18" customHeight="1">
      <c r="A522" s="78"/>
      <c r="B522" s="79"/>
      <c r="C522" s="80"/>
      <c r="D522" s="81"/>
      <c r="AE522" s="65"/>
      <c r="AO522" s="78"/>
      <c r="AP522" s="79"/>
      <c r="AQ522" s="80"/>
      <c r="AR522" s="81"/>
      <c r="BS522" s="65"/>
    </row>
    <row r="523" spans="1:71" ht="18" customHeight="1">
      <c r="A523" s="78"/>
      <c r="B523" s="79"/>
      <c r="C523" s="80"/>
      <c r="D523" s="81"/>
      <c r="AE523" s="65"/>
      <c r="AO523" s="78"/>
      <c r="AP523" s="79"/>
      <c r="AQ523" s="80"/>
      <c r="AR523" s="81"/>
      <c r="BS523" s="65"/>
    </row>
    <row r="524" spans="1:71" ht="18" customHeight="1">
      <c r="A524" s="78"/>
      <c r="B524" s="79"/>
      <c r="C524" s="80"/>
      <c r="D524" s="81"/>
      <c r="AE524" s="65"/>
      <c r="AO524" s="78"/>
      <c r="AP524" s="79"/>
      <c r="AQ524" s="80"/>
      <c r="AR524" s="81"/>
      <c r="BS524" s="65"/>
    </row>
    <row r="525" spans="1:71" ht="18" customHeight="1">
      <c r="A525" s="78"/>
      <c r="B525" s="79"/>
      <c r="C525" s="80"/>
      <c r="D525" s="81"/>
      <c r="AE525" s="65"/>
      <c r="AO525" s="78"/>
      <c r="AP525" s="79"/>
      <c r="AQ525" s="80"/>
      <c r="AR525" s="81"/>
      <c r="BS525" s="65"/>
    </row>
    <row r="526" spans="1:71" ht="18" customHeight="1">
      <c r="A526" s="78"/>
      <c r="B526" s="79"/>
      <c r="C526" s="80"/>
      <c r="D526" s="81"/>
      <c r="AE526" s="65"/>
      <c r="AO526" s="78"/>
      <c r="AP526" s="79"/>
      <c r="AQ526" s="80"/>
      <c r="AR526" s="81"/>
      <c r="BS526" s="65"/>
    </row>
    <row r="527" spans="1:71" ht="18" customHeight="1">
      <c r="A527" s="78"/>
      <c r="B527" s="79"/>
      <c r="C527" s="80"/>
      <c r="D527" s="81"/>
      <c r="AE527" s="65"/>
      <c r="AO527" s="78"/>
      <c r="AP527" s="79"/>
      <c r="AQ527" s="80"/>
      <c r="AR527" s="81"/>
      <c r="BS527" s="65"/>
    </row>
    <row r="528" spans="1:71" ht="18" customHeight="1">
      <c r="A528" s="78"/>
      <c r="B528" s="79"/>
      <c r="C528" s="80"/>
      <c r="D528" s="81"/>
      <c r="AE528" s="65"/>
      <c r="AO528" s="78"/>
      <c r="AP528" s="79"/>
      <c r="AQ528" s="80"/>
      <c r="AR528" s="81"/>
      <c r="BS528" s="65"/>
    </row>
    <row r="529" spans="1:71" ht="18" customHeight="1">
      <c r="A529" s="78"/>
      <c r="B529" s="79"/>
      <c r="C529" s="80"/>
      <c r="D529" s="81"/>
      <c r="AE529" s="65"/>
      <c r="AO529" s="78"/>
      <c r="AP529" s="79"/>
      <c r="AQ529" s="80"/>
      <c r="AR529" s="81"/>
      <c r="BS529" s="65"/>
    </row>
    <row r="530" spans="1:71" ht="18" customHeight="1">
      <c r="A530" s="78"/>
      <c r="B530" s="79"/>
      <c r="C530" s="80"/>
      <c r="D530" s="81"/>
      <c r="AE530" s="65"/>
      <c r="AO530" s="78"/>
      <c r="AP530" s="79"/>
      <c r="AQ530" s="80"/>
      <c r="AR530" s="81"/>
      <c r="BS530" s="65"/>
    </row>
    <row r="531" spans="1:71" ht="18" customHeight="1">
      <c r="A531" s="78"/>
      <c r="B531" s="79"/>
      <c r="C531" s="80"/>
      <c r="D531" s="81"/>
      <c r="AE531" s="65"/>
      <c r="AO531" s="78"/>
      <c r="AP531" s="79"/>
      <c r="AQ531" s="80"/>
      <c r="AR531" s="81"/>
      <c r="BS531" s="65"/>
    </row>
    <row r="532" spans="1:71" ht="18" customHeight="1">
      <c r="A532" s="78"/>
      <c r="B532" s="79"/>
      <c r="C532" s="80"/>
      <c r="D532" s="81"/>
      <c r="AE532" s="65"/>
      <c r="AO532" s="78"/>
      <c r="AP532" s="79"/>
      <c r="AQ532" s="80"/>
      <c r="AR532" s="81"/>
      <c r="BS532" s="65"/>
    </row>
    <row r="533" spans="1:71" ht="18" customHeight="1">
      <c r="A533" s="78"/>
      <c r="B533" s="79"/>
      <c r="C533" s="80"/>
      <c r="D533" s="81"/>
      <c r="AE533" s="65"/>
      <c r="AO533" s="78"/>
      <c r="AP533" s="79"/>
      <c r="AQ533" s="80"/>
      <c r="AR533" s="81"/>
      <c r="BS533" s="65"/>
    </row>
    <row r="534" spans="1:71" ht="18" customHeight="1">
      <c r="A534" s="78"/>
      <c r="B534" s="79"/>
      <c r="C534" s="80"/>
      <c r="D534" s="81"/>
      <c r="AE534" s="65"/>
      <c r="AO534" s="78"/>
      <c r="AP534" s="79"/>
      <c r="AQ534" s="80"/>
      <c r="AR534" s="81"/>
      <c r="BS534" s="65"/>
    </row>
    <row r="535" spans="1:71" ht="18" customHeight="1">
      <c r="A535" s="78"/>
      <c r="B535" s="79"/>
      <c r="C535" s="80"/>
      <c r="D535" s="81"/>
      <c r="AE535" s="65"/>
      <c r="AO535" s="78"/>
      <c r="AP535" s="79"/>
      <c r="AQ535" s="80"/>
      <c r="AR535" s="81"/>
      <c r="BS535" s="65"/>
    </row>
    <row r="536" spans="1:71" ht="18" customHeight="1">
      <c r="A536" s="78"/>
      <c r="B536" s="79"/>
      <c r="C536" s="80"/>
      <c r="D536" s="81"/>
      <c r="AE536" s="65"/>
      <c r="AO536" s="78"/>
      <c r="AP536" s="79"/>
      <c r="AQ536" s="80"/>
      <c r="AR536" s="81"/>
      <c r="BS536" s="65"/>
    </row>
    <row r="537" spans="1:71" ht="18" customHeight="1">
      <c r="A537" s="78"/>
      <c r="B537" s="79"/>
      <c r="C537" s="80"/>
      <c r="D537" s="81"/>
      <c r="AE537" s="65"/>
      <c r="AO537" s="78"/>
      <c r="AP537" s="79"/>
      <c r="AQ537" s="80"/>
      <c r="AR537" s="81"/>
      <c r="BS537" s="65"/>
    </row>
    <row r="538" spans="1:71" ht="18" customHeight="1">
      <c r="A538" s="78"/>
      <c r="B538" s="79"/>
      <c r="C538" s="80"/>
      <c r="D538" s="81"/>
      <c r="AE538" s="65"/>
      <c r="AO538" s="78"/>
      <c r="AP538" s="79"/>
      <c r="AQ538" s="80"/>
      <c r="AR538" s="81"/>
      <c r="BS538" s="65"/>
    </row>
    <row r="539" spans="1:71" ht="18" customHeight="1">
      <c r="A539" s="78"/>
      <c r="B539" s="79"/>
      <c r="C539" s="80"/>
      <c r="D539" s="81"/>
      <c r="AE539" s="65"/>
      <c r="AO539" s="78"/>
      <c r="AP539" s="79"/>
      <c r="AQ539" s="80"/>
      <c r="AR539" s="81"/>
      <c r="BS539" s="65"/>
    </row>
    <row r="540" spans="1:71" ht="18" customHeight="1">
      <c r="A540" s="78"/>
      <c r="B540" s="79"/>
      <c r="C540" s="80"/>
      <c r="D540" s="81"/>
      <c r="AE540" s="65"/>
      <c r="AO540" s="78"/>
      <c r="AP540" s="79"/>
      <c r="AQ540" s="80"/>
      <c r="AR540" s="81"/>
      <c r="BS540" s="65"/>
    </row>
    <row r="541" spans="1:71" ht="18" customHeight="1">
      <c r="A541" s="78"/>
      <c r="B541" s="79"/>
      <c r="C541" s="80"/>
      <c r="D541" s="81"/>
      <c r="AE541" s="65"/>
      <c r="AO541" s="78"/>
      <c r="AP541" s="79"/>
      <c r="AQ541" s="80"/>
      <c r="AR541" s="81"/>
      <c r="BS541" s="65"/>
    </row>
    <row r="542" spans="1:71" ht="18" customHeight="1">
      <c r="A542" s="78"/>
      <c r="B542" s="79"/>
      <c r="C542" s="80"/>
      <c r="D542" s="81"/>
      <c r="AE542" s="65"/>
      <c r="AO542" s="78"/>
      <c r="AP542" s="79"/>
      <c r="AQ542" s="80"/>
      <c r="AR542" s="81"/>
      <c r="BS542" s="65"/>
    </row>
    <row r="543" spans="1:71" ht="18" customHeight="1">
      <c r="A543" s="78"/>
      <c r="B543" s="79"/>
      <c r="C543" s="80"/>
      <c r="D543" s="81"/>
      <c r="AE543" s="65"/>
      <c r="AO543" s="78"/>
      <c r="AP543" s="79"/>
      <c r="AQ543" s="80"/>
      <c r="AR543" s="81"/>
      <c r="BS543" s="65"/>
    </row>
    <row r="544" spans="1:71" ht="18" customHeight="1">
      <c r="A544" s="78"/>
      <c r="B544" s="79"/>
      <c r="C544" s="80"/>
      <c r="D544" s="81"/>
      <c r="AE544" s="65"/>
      <c r="AO544" s="78"/>
      <c r="AP544" s="79"/>
      <c r="AQ544" s="80"/>
      <c r="AR544" s="81"/>
      <c r="BS544" s="65"/>
    </row>
    <row r="545" spans="1:71" ht="18" customHeight="1">
      <c r="A545" s="78"/>
      <c r="B545" s="79"/>
      <c r="C545" s="80"/>
      <c r="D545" s="81"/>
      <c r="AE545" s="65"/>
      <c r="AO545" s="78"/>
      <c r="AP545" s="79"/>
      <c r="AQ545" s="80"/>
      <c r="AR545" s="81"/>
      <c r="BS545" s="65"/>
    </row>
    <row r="546" spans="1:71" ht="18" customHeight="1">
      <c r="A546" s="78"/>
      <c r="B546" s="79"/>
      <c r="C546" s="80"/>
      <c r="D546" s="81"/>
      <c r="AE546" s="65"/>
      <c r="AO546" s="78"/>
      <c r="AP546" s="79"/>
      <c r="AQ546" s="80"/>
      <c r="AR546" s="81"/>
      <c r="BS546" s="65"/>
    </row>
    <row r="547" spans="1:71" ht="18" customHeight="1">
      <c r="A547" s="78"/>
      <c r="B547" s="79"/>
      <c r="C547" s="80"/>
      <c r="D547" s="81"/>
      <c r="AE547" s="65"/>
      <c r="AO547" s="78"/>
      <c r="AP547" s="79"/>
      <c r="AQ547" s="80"/>
      <c r="AR547" s="81"/>
      <c r="BS547" s="65"/>
    </row>
    <row r="548" spans="1:71" ht="18" customHeight="1">
      <c r="A548" s="78"/>
      <c r="B548" s="79"/>
      <c r="C548" s="80"/>
      <c r="D548" s="81"/>
      <c r="AE548" s="65"/>
      <c r="AO548" s="78"/>
      <c r="AP548" s="79"/>
      <c r="AQ548" s="80"/>
      <c r="AR548" s="81"/>
      <c r="BS548" s="65"/>
    </row>
    <row r="549" spans="1:71" ht="18" customHeight="1">
      <c r="A549" s="78"/>
      <c r="B549" s="79"/>
      <c r="C549" s="80"/>
      <c r="D549" s="81"/>
      <c r="AE549" s="65"/>
      <c r="AO549" s="78"/>
      <c r="AP549" s="79"/>
      <c r="AQ549" s="80"/>
      <c r="AR549" s="81"/>
      <c r="BS549" s="65"/>
    </row>
    <row r="550" spans="1:71" ht="18" customHeight="1">
      <c r="A550" s="78"/>
      <c r="B550" s="79"/>
      <c r="C550" s="80"/>
      <c r="D550" s="81"/>
      <c r="AE550" s="65"/>
      <c r="AO550" s="78"/>
      <c r="AP550" s="79"/>
      <c r="AQ550" s="80"/>
      <c r="AR550" s="81"/>
      <c r="BS550" s="65"/>
    </row>
    <row r="551" spans="1:71" ht="18" customHeight="1">
      <c r="A551" s="78"/>
      <c r="B551" s="79"/>
      <c r="C551" s="80"/>
      <c r="D551" s="81"/>
      <c r="AE551" s="65"/>
      <c r="AO551" s="78"/>
      <c r="AP551" s="79"/>
      <c r="AQ551" s="80"/>
      <c r="AR551" s="81"/>
      <c r="BS551" s="65"/>
    </row>
    <row r="552" spans="1:71" ht="18" customHeight="1">
      <c r="A552" s="78"/>
      <c r="B552" s="79"/>
      <c r="C552" s="80"/>
      <c r="D552" s="81"/>
      <c r="AE552" s="65"/>
      <c r="AO552" s="78"/>
      <c r="AP552" s="79"/>
      <c r="AQ552" s="80"/>
      <c r="AR552" s="81"/>
      <c r="BS552" s="65"/>
    </row>
    <row r="553" spans="1:71" ht="18" customHeight="1">
      <c r="A553" s="78"/>
      <c r="B553" s="79"/>
      <c r="C553" s="80"/>
      <c r="D553" s="81"/>
      <c r="AE553" s="65"/>
      <c r="AO553" s="78"/>
      <c r="AP553" s="79"/>
      <c r="AQ553" s="80"/>
      <c r="AR553" s="81"/>
      <c r="BS553" s="65"/>
    </row>
    <row r="554" spans="1:71" ht="18" customHeight="1">
      <c r="A554" s="78"/>
      <c r="B554" s="79"/>
      <c r="C554" s="80"/>
      <c r="D554" s="81"/>
      <c r="AE554" s="65"/>
      <c r="AO554" s="78"/>
      <c r="AP554" s="79"/>
      <c r="AQ554" s="80"/>
      <c r="AR554" s="81"/>
      <c r="BS554" s="65"/>
    </row>
    <row r="555" spans="1:71" ht="18" customHeight="1">
      <c r="A555" s="78"/>
      <c r="B555" s="79"/>
      <c r="C555" s="80"/>
      <c r="D555" s="81"/>
      <c r="AE555" s="65"/>
      <c r="AO555" s="78"/>
      <c r="AP555" s="79"/>
      <c r="AQ555" s="80"/>
      <c r="AR555" s="81"/>
      <c r="BS555" s="65"/>
    </row>
    <row r="556" spans="1:71" ht="18" customHeight="1">
      <c r="A556" s="78"/>
      <c r="B556" s="79"/>
      <c r="C556" s="80"/>
      <c r="D556" s="81"/>
      <c r="AE556" s="65"/>
      <c r="AO556" s="78"/>
      <c r="AP556" s="79"/>
      <c r="AQ556" s="80"/>
      <c r="AR556" s="81"/>
      <c r="BS556" s="65"/>
    </row>
    <row r="557" spans="1:71" ht="18" customHeight="1">
      <c r="A557" s="78"/>
      <c r="B557" s="79"/>
      <c r="C557" s="80"/>
      <c r="D557" s="81"/>
      <c r="AE557" s="65"/>
      <c r="AO557" s="78"/>
      <c r="AP557" s="79"/>
      <c r="AQ557" s="80"/>
      <c r="AR557" s="81"/>
      <c r="BS557" s="65"/>
    </row>
    <row r="558" spans="1:71" ht="18" customHeight="1">
      <c r="A558" s="78"/>
      <c r="B558" s="79"/>
      <c r="C558" s="80"/>
      <c r="D558" s="81"/>
      <c r="AE558" s="65"/>
      <c r="AO558" s="78"/>
      <c r="AP558" s="79"/>
      <c r="AQ558" s="80"/>
      <c r="AR558" s="81"/>
      <c r="BS558" s="65"/>
    </row>
    <row r="559" spans="1:71" ht="18" customHeight="1">
      <c r="A559" s="78"/>
      <c r="B559" s="79"/>
      <c r="C559" s="80"/>
      <c r="D559" s="81"/>
      <c r="AE559" s="65"/>
      <c r="AO559" s="78"/>
      <c r="AP559" s="79"/>
      <c r="AQ559" s="80"/>
      <c r="AR559" s="81"/>
      <c r="BS559" s="65"/>
    </row>
    <row r="560" spans="1:71" ht="18" customHeight="1">
      <c r="A560" s="78"/>
      <c r="B560" s="79"/>
      <c r="C560" s="80"/>
      <c r="D560" s="81"/>
      <c r="AE560" s="65"/>
      <c r="AO560" s="78"/>
      <c r="AP560" s="79"/>
      <c r="AQ560" s="80"/>
      <c r="AR560" s="81"/>
      <c r="BS560" s="65"/>
    </row>
    <row r="561" spans="1:71" ht="18" customHeight="1">
      <c r="A561" s="78"/>
      <c r="B561" s="79"/>
      <c r="C561" s="80"/>
      <c r="D561" s="81"/>
      <c r="AE561" s="65"/>
      <c r="AO561" s="78"/>
      <c r="AP561" s="79"/>
      <c r="AQ561" s="80"/>
      <c r="AR561" s="81"/>
      <c r="BS561" s="65"/>
    </row>
    <row r="562" spans="1:71" ht="18" customHeight="1">
      <c r="A562" s="78"/>
      <c r="B562" s="79"/>
      <c r="C562" s="80"/>
      <c r="D562" s="81"/>
      <c r="AE562" s="65"/>
      <c r="AO562" s="78"/>
      <c r="AP562" s="79"/>
      <c r="AQ562" s="80"/>
      <c r="AR562" s="81"/>
      <c r="BS562" s="65"/>
    </row>
    <row r="563" spans="1:71" ht="18" customHeight="1">
      <c r="A563" s="78"/>
      <c r="B563" s="79"/>
      <c r="C563" s="80"/>
      <c r="D563" s="81"/>
      <c r="AE563" s="65"/>
      <c r="AO563" s="78"/>
      <c r="AP563" s="79"/>
      <c r="AQ563" s="80"/>
      <c r="AR563" s="81"/>
      <c r="BS563" s="65"/>
    </row>
    <row r="564" spans="1:71" ht="18" customHeight="1">
      <c r="A564" s="78"/>
      <c r="B564" s="79"/>
      <c r="C564" s="80"/>
      <c r="D564" s="81"/>
      <c r="AE564" s="65"/>
      <c r="AO564" s="78"/>
      <c r="AP564" s="79"/>
      <c r="AQ564" s="80"/>
      <c r="AR564" s="81"/>
      <c r="BS564" s="65"/>
    </row>
    <row r="565" spans="1:71" ht="18" customHeight="1">
      <c r="A565" s="78"/>
      <c r="B565" s="79"/>
      <c r="C565" s="80"/>
      <c r="D565" s="81"/>
      <c r="AE565" s="65"/>
      <c r="AO565" s="78"/>
      <c r="AP565" s="79"/>
      <c r="AQ565" s="80"/>
      <c r="AR565" s="81"/>
      <c r="BS565" s="65"/>
    </row>
    <row r="566" spans="1:71" ht="18" customHeight="1">
      <c r="A566" s="78"/>
      <c r="B566" s="79"/>
      <c r="C566" s="80"/>
      <c r="D566" s="81"/>
      <c r="AE566" s="65"/>
      <c r="AO566" s="78"/>
      <c r="AP566" s="79"/>
      <c r="AQ566" s="80"/>
      <c r="AR566" s="81"/>
      <c r="BS566" s="65"/>
    </row>
    <row r="567" spans="1:71" ht="18" customHeight="1">
      <c r="A567" s="78"/>
      <c r="B567" s="79"/>
      <c r="C567" s="80"/>
      <c r="D567" s="81"/>
      <c r="AE567" s="65"/>
      <c r="AO567" s="78"/>
      <c r="AP567" s="79"/>
      <c r="AQ567" s="80"/>
      <c r="AR567" s="81"/>
      <c r="BS567" s="65"/>
    </row>
    <row r="568" spans="1:71" ht="18" customHeight="1">
      <c r="A568" s="78"/>
      <c r="B568" s="79"/>
      <c r="C568" s="80"/>
      <c r="D568" s="81"/>
      <c r="AE568" s="65"/>
      <c r="AO568" s="78"/>
      <c r="AP568" s="79"/>
      <c r="AQ568" s="80"/>
      <c r="AR568" s="81"/>
      <c r="BS568" s="65"/>
    </row>
    <row r="569" spans="1:71" ht="18" customHeight="1">
      <c r="A569" s="78"/>
      <c r="B569" s="79"/>
      <c r="C569" s="80"/>
      <c r="D569" s="81"/>
      <c r="AE569" s="65"/>
      <c r="AO569" s="78"/>
      <c r="AP569" s="79"/>
      <c r="AQ569" s="80"/>
      <c r="AR569" s="81"/>
      <c r="BS569" s="65"/>
    </row>
    <row r="570" spans="1:71" ht="18" customHeight="1">
      <c r="A570" s="78"/>
      <c r="B570" s="79"/>
      <c r="C570" s="80"/>
      <c r="D570" s="81"/>
      <c r="AE570" s="65"/>
      <c r="AO570" s="78"/>
      <c r="AP570" s="79"/>
      <c r="AQ570" s="80"/>
      <c r="AR570" s="81"/>
      <c r="BS570" s="65"/>
    </row>
    <row r="571" spans="1:71" ht="18" customHeight="1">
      <c r="A571" s="78"/>
      <c r="B571" s="79"/>
      <c r="C571" s="80"/>
      <c r="D571" s="81"/>
      <c r="AE571" s="65"/>
      <c r="AO571" s="78"/>
      <c r="AP571" s="79"/>
      <c r="AQ571" s="80"/>
      <c r="AR571" s="81"/>
      <c r="BS571" s="65"/>
    </row>
    <row r="572" spans="1:71" ht="18" customHeight="1">
      <c r="A572" s="78"/>
      <c r="B572" s="79"/>
      <c r="C572" s="80"/>
      <c r="D572" s="81"/>
      <c r="AE572" s="65"/>
      <c r="AO572" s="78"/>
      <c r="AP572" s="79"/>
      <c r="AQ572" s="80"/>
      <c r="AR572" s="81"/>
      <c r="BS572" s="65"/>
    </row>
    <row r="573" spans="1:71" ht="18" customHeight="1">
      <c r="A573" s="78"/>
      <c r="B573" s="79"/>
      <c r="C573" s="80"/>
      <c r="D573" s="81"/>
      <c r="AE573" s="65"/>
      <c r="AO573" s="78"/>
      <c r="AP573" s="79"/>
      <c r="AQ573" s="80"/>
      <c r="AR573" s="81"/>
      <c r="BS573" s="65"/>
    </row>
    <row r="574" spans="1:71" ht="18" customHeight="1">
      <c r="A574" s="78"/>
      <c r="B574" s="79"/>
      <c r="C574" s="80"/>
      <c r="D574" s="81"/>
      <c r="AE574" s="65"/>
      <c r="AO574" s="78"/>
      <c r="AP574" s="79"/>
      <c r="AQ574" s="80"/>
      <c r="AR574" s="81"/>
      <c r="BS574" s="65"/>
    </row>
    <row r="575" spans="1:71" ht="18" customHeight="1">
      <c r="A575" s="78"/>
      <c r="B575" s="79"/>
      <c r="C575" s="80"/>
      <c r="D575" s="81"/>
      <c r="AE575" s="65"/>
      <c r="AO575" s="78"/>
      <c r="AP575" s="79"/>
      <c r="AQ575" s="80"/>
      <c r="AR575" s="81"/>
      <c r="BS575" s="65"/>
    </row>
    <row r="576" spans="1:71" ht="18" customHeight="1">
      <c r="A576" s="78"/>
      <c r="B576" s="79"/>
      <c r="C576" s="80"/>
      <c r="D576" s="81"/>
      <c r="AE576" s="65"/>
      <c r="AO576" s="78"/>
      <c r="AP576" s="79"/>
      <c r="AQ576" s="80"/>
      <c r="AR576" s="81"/>
      <c r="BS576" s="65"/>
    </row>
    <row r="577" spans="1:71" ht="18" customHeight="1">
      <c r="A577" s="78"/>
      <c r="B577" s="79"/>
      <c r="C577" s="80"/>
      <c r="D577" s="81"/>
      <c r="AE577" s="65"/>
      <c r="AO577" s="78"/>
      <c r="AP577" s="79"/>
      <c r="AQ577" s="80"/>
      <c r="AR577" s="81"/>
      <c r="BS577" s="65"/>
    </row>
    <row r="578" spans="1:71" ht="18" customHeight="1">
      <c r="A578" s="78"/>
      <c r="B578" s="79"/>
      <c r="C578" s="80"/>
      <c r="D578" s="81"/>
      <c r="AE578" s="65"/>
      <c r="AO578" s="78"/>
      <c r="AP578" s="79"/>
      <c r="AQ578" s="80"/>
      <c r="AR578" s="81"/>
      <c r="BS578" s="65"/>
    </row>
    <row r="579" spans="1:71" ht="18" customHeight="1">
      <c r="A579" s="78"/>
      <c r="B579" s="79"/>
      <c r="C579" s="80"/>
      <c r="D579" s="81"/>
      <c r="AE579" s="65"/>
      <c r="AO579" s="78"/>
      <c r="AP579" s="79"/>
      <c r="AQ579" s="80"/>
      <c r="AR579" s="81"/>
      <c r="BS579" s="65"/>
    </row>
    <row r="580" spans="1:71" ht="18" customHeight="1">
      <c r="A580" s="78"/>
      <c r="B580" s="79"/>
      <c r="C580" s="80"/>
      <c r="D580" s="81"/>
      <c r="AE580" s="65"/>
      <c r="AO580" s="78"/>
      <c r="AP580" s="79"/>
      <c r="AQ580" s="80"/>
      <c r="AR580" s="81"/>
      <c r="BS580" s="65"/>
    </row>
    <row r="581" spans="1:71" ht="18" customHeight="1">
      <c r="A581" s="78"/>
      <c r="B581" s="79"/>
      <c r="C581" s="80"/>
      <c r="D581" s="81"/>
      <c r="AE581" s="65"/>
      <c r="AO581" s="78"/>
      <c r="AP581" s="79"/>
      <c r="AQ581" s="80"/>
      <c r="AR581" s="81"/>
      <c r="BS581" s="65"/>
    </row>
    <row r="582" spans="1:71" ht="18" customHeight="1">
      <c r="A582" s="78"/>
      <c r="B582" s="79"/>
      <c r="C582" s="80"/>
      <c r="D582" s="81"/>
      <c r="AE582" s="65"/>
      <c r="AO582" s="78"/>
      <c r="AP582" s="79"/>
      <c r="AQ582" s="80"/>
      <c r="AR582" s="81"/>
      <c r="BS582" s="65"/>
    </row>
    <row r="583" spans="1:71" ht="18" customHeight="1">
      <c r="A583" s="78"/>
      <c r="B583" s="79"/>
      <c r="C583" s="80"/>
      <c r="D583" s="81"/>
      <c r="AE583" s="65"/>
      <c r="AO583" s="78"/>
      <c r="AP583" s="79"/>
      <c r="AQ583" s="80"/>
      <c r="AR583" s="81"/>
      <c r="BS583" s="65"/>
    </row>
    <row r="584" spans="1:71" ht="18" customHeight="1">
      <c r="A584" s="78"/>
      <c r="B584" s="79"/>
      <c r="C584" s="80"/>
      <c r="D584" s="81"/>
      <c r="AE584" s="65"/>
      <c r="AO584" s="78"/>
      <c r="AP584" s="79"/>
      <c r="AQ584" s="80"/>
      <c r="AR584" s="81"/>
      <c r="BS584" s="65"/>
    </row>
    <row r="585" spans="1:71" ht="18" customHeight="1">
      <c r="A585" s="78"/>
      <c r="B585" s="79"/>
      <c r="C585" s="80"/>
      <c r="D585" s="81"/>
      <c r="AE585" s="65"/>
      <c r="AO585" s="78"/>
      <c r="AP585" s="79"/>
      <c r="AQ585" s="80"/>
      <c r="AR585" s="81"/>
      <c r="BS585" s="65"/>
    </row>
    <row r="586" spans="1:71" ht="18" customHeight="1">
      <c r="A586" s="78"/>
      <c r="B586" s="79"/>
      <c r="C586" s="80"/>
      <c r="D586" s="81"/>
      <c r="AE586" s="65"/>
      <c r="AO586" s="78"/>
      <c r="AP586" s="79"/>
      <c r="AQ586" s="80"/>
      <c r="AR586" s="81"/>
      <c r="BS586" s="65"/>
    </row>
    <row r="587" spans="1:71" ht="18" customHeight="1">
      <c r="A587" s="78"/>
      <c r="B587" s="79"/>
      <c r="C587" s="80"/>
      <c r="D587" s="81"/>
      <c r="AE587" s="65"/>
      <c r="AO587" s="78"/>
      <c r="AP587" s="79"/>
      <c r="AQ587" s="80"/>
      <c r="AR587" s="81"/>
      <c r="BS587" s="65"/>
    </row>
    <row r="588" spans="1:71" ht="18" customHeight="1">
      <c r="A588" s="78"/>
      <c r="B588" s="79"/>
      <c r="C588" s="80"/>
      <c r="D588" s="81"/>
      <c r="AE588" s="65"/>
      <c r="AO588" s="78"/>
      <c r="AP588" s="79"/>
      <c r="AQ588" s="80"/>
      <c r="AR588" s="81"/>
      <c r="BS588" s="65"/>
    </row>
    <row r="589" spans="1:71" ht="18" customHeight="1">
      <c r="A589" s="78"/>
      <c r="B589" s="79"/>
      <c r="C589" s="80"/>
      <c r="D589" s="81"/>
      <c r="AE589" s="65"/>
      <c r="AO589" s="78"/>
      <c r="AP589" s="79"/>
      <c r="AQ589" s="80"/>
      <c r="AR589" s="81"/>
      <c r="BS589" s="65"/>
    </row>
    <row r="590" spans="1:71" ht="18" customHeight="1">
      <c r="A590" s="78"/>
      <c r="B590" s="79"/>
      <c r="C590" s="80"/>
      <c r="D590" s="81"/>
      <c r="AE590" s="65"/>
      <c r="AO590" s="78"/>
      <c r="AP590" s="79"/>
      <c r="AQ590" s="80"/>
      <c r="AR590" s="81"/>
      <c r="BS590" s="65"/>
    </row>
    <row r="591" spans="1:71" ht="18" customHeight="1">
      <c r="A591" s="78"/>
      <c r="B591" s="79"/>
      <c r="C591" s="80"/>
      <c r="D591" s="81"/>
      <c r="AE591" s="65"/>
      <c r="AO591" s="78"/>
      <c r="AP591" s="79"/>
      <c r="AQ591" s="80"/>
      <c r="AR591" s="81"/>
      <c r="BS591" s="65"/>
    </row>
    <row r="592" spans="1:71" ht="18" customHeight="1">
      <c r="A592" s="78"/>
      <c r="B592" s="79"/>
      <c r="C592" s="80"/>
      <c r="D592" s="81"/>
      <c r="AE592" s="65"/>
      <c r="AO592" s="78"/>
      <c r="AP592" s="79"/>
      <c r="AQ592" s="80"/>
      <c r="AR592" s="81"/>
      <c r="BS592" s="65"/>
    </row>
    <row r="593" spans="1:71" ht="18" customHeight="1">
      <c r="A593" s="78"/>
      <c r="B593" s="79"/>
      <c r="C593" s="80"/>
      <c r="D593" s="81"/>
      <c r="AE593" s="65"/>
      <c r="AO593" s="78"/>
      <c r="AP593" s="79"/>
      <c r="AQ593" s="80"/>
      <c r="AR593" s="81"/>
      <c r="BS593" s="65"/>
    </row>
    <row r="594" spans="1:71" ht="18" customHeight="1">
      <c r="A594" s="78"/>
      <c r="B594" s="79"/>
      <c r="C594" s="80"/>
      <c r="D594" s="81"/>
      <c r="AE594" s="65"/>
      <c r="AO594" s="78"/>
      <c r="AP594" s="79"/>
      <c r="AQ594" s="80"/>
      <c r="AR594" s="81"/>
      <c r="BS594" s="65"/>
    </row>
    <row r="595" spans="1:71" ht="18" customHeight="1">
      <c r="A595" s="78"/>
      <c r="B595" s="79"/>
      <c r="C595" s="80"/>
      <c r="D595" s="81"/>
      <c r="AE595" s="65"/>
      <c r="AO595" s="78"/>
      <c r="AP595" s="79"/>
      <c r="AQ595" s="80"/>
      <c r="AR595" s="81"/>
      <c r="BS595" s="65"/>
    </row>
    <row r="596" spans="1:71" ht="18" customHeight="1">
      <c r="A596" s="78"/>
      <c r="B596" s="79"/>
      <c r="C596" s="80"/>
      <c r="D596" s="81"/>
      <c r="AE596" s="65"/>
      <c r="AO596" s="78"/>
      <c r="AP596" s="79"/>
      <c r="AQ596" s="80"/>
      <c r="AR596" s="81"/>
      <c r="BS596" s="65"/>
    </row>
    <row r="597" spans="1:71" ht="18" customHeight="1">
      <c r="A597" s="78"/>
      <c r="B597" s="79"/>
      <c r="C597" s="80"/>
      <c r="D597" s="81"/>
      <c r="AE597" s="65"/>
      <c r="AO597" s="78"/>
      <c r="AP597" s="79"/>
      <c r="AQ597" s="80"/>
      <c r="AR597" s="81"/>
      <c r="BS597" s="65"/>
    </row>
    <row r="598" spans="1:71" ht="18" customHeight="1">
      <c r="A598" s="78"/>
      <c r="B598" s="79"/>
      <c r="C598" s="80"/>
      <c r="D598" s="81"/>
      <c r="AE598" s="65"/>
      <c r="AO598" s="78"/>
      <c r="AP598" s="79"/>
      <c r="AQ598" s="80"/>
      <c r="AR598" s="81"/>
      <c r="BS598" s="65"/>
    </row>
    <row r="599" spans="1:71" ht="18" customHeight="1">
      <c r="A599" s="78"/>
      <c r="B599" s="79"/>
      <c r="C599" s="80"/>
      <c r="D599" s="81"/>
      <c r="AE599" s="65"/>
      <c r="AO599" s="78"/>
      <c r="AP599" s="79"/>
      <c r="AQ599" s="80"/>
      <c r="AR599" s="81"/>
      <c r="BS599" s="65"/>
    </row>
    <row r="600" spans="1:71" ht="18" customHeight="1">
      <c r="A600" s="78"/>
      <c r="B600" s="79"/>
      <c r="C600" s="80"/>
      <c r="D600" s="81"/>
      <c r="AE600" s="65"/>
      <c r="AO600" s="78"/>
      <c r="AP600" s="79"/>
      <c r="AQ600" s="80"/>
      <c r="AR600" s="81"/>
      <c r="BS600" s="65"/>
    </row>
    <row r="601" spans="1:71" ht="18" customHeight="1">
      <c r="A601" s="78"/>
      <c r="B601" s="79"/>
      <c r="C601" s="80"/>
      <c r="D601" s="81"/>
      <c r="AE601" s="65"/>
      <c r="AO601" s="78"/>
      <c r="AP601" s="79"/>
      <c r="AQ601" s="80"/>
      <c r="AR601" s="81"/>
      <c r="BS601" s="65"/>
    </row>
    <row r="602" spans="1:71" ht="18" customHeight="1">
      <c r="A602" s="78"/>
      <c r="B602" s="79"/>
      <c r="C602" s="80"/>
      <c r="D602" s="81"/>
      <c r="AE602" s="65"/>
      <c r="AO602" s="78"/>
      <c r="AP602" s="79"/>
      <c r="AQ602" s="80"/>
      <c r="AR602" s="81"/>
      <c r="BS602" s="65"/>
    </row>
    <row r="603" spans="1:71" ht="18" customHeight="1">
      <c r="A603" s="78"/>
      <c r="B603" s="79"/>
      <c r="C603" s="80"/>
      <c r="D603" s="81"/>
      <c r="AE603" s="65"/>
      <c r="AO603" s="78"/>
      <c r="AP603" s="79"/>
      <c r="AQ603" s="80"/>
      <c r="AR603" s="81"/>
      <c r="BS603" s="65"/>
    </row>
    <row r="604" spans="1:71" ht="18" customHeight="1">
      <c r="A604" s="78"/>
      <c r="B604" s="79"/>
      <c r="C604" s="80"/>
      <c r="D604" s="81"/>
      <c r="AE604" s="65"/>
      <c r="AO604" s="78"/>
      <c r="AP604" s="79"/>
      <c r="AQ604" s="80"/>
      <c r="AR604" s="81"/>
      <c r="BS604" s="65"/>
    </row>
    <row r="605" spans="1:71" ht="18" customHeight="1">
      <c r="A605" s="78"/>
      <c r="B605" s="79"/>
      <c r="C605" s="80"/>
      <c r="D605" s="81"/>
      <c r="AE605" s="65"/>
      <c r="AO605" s="78"/>
      <c r="AP605" s="79"/>
      <c r="AQ605" s="80"/>
      <c r="AR605" s="81"/>
      <c r="BS605" s="65"/>
    </row>
    <row r="606" spans="1:71" ht="18" customHeight="1">
      <c r="A606" s="78"/>
      <c r="B606" s="79"/>
      <c r="C606" s="80"/>
      <c r="D606" s="81"/>
      <c r="AE606" s="65"/>
      <c r="AO606" s="78"/>
      <c r="AP606" s="79"/>
      <c r="AQ606" s="80"/>
      <c r="AR606" s="81"/>
      <c r="BS606" s="65"/>
    </row>
    <row r="607" spans="1:71" ht="18" customHeight="1">
      <c r="A607" s="78"/>
      <c r="B607" s="79"/>
      <c r="C607" s="80"/>
      <c r="D607" s="81"/>
      <c r="AE607" s="65"/>
      <c r="AO607" s="78"/>
      <c r="AP607" s="79"/>
      <c r="AQ607" s="80"/>
      <c r="AR607" s="81"/>
      <c r="BS607" s="65"/>
    </row>
    <row r="608" spans="1:71" ht="18" customHeight="1">
      <c r="A608" s="78"/>
      <c r="B608" s="79"/>
      <c r="C608" s="80"/>
      <c r="D608" s="81"/>
      <c r="AE608" s="65"/>
      <c r="AO608" s="78"/>
      <c r="AP608" s="79"/>
      <c r="AQ608" s="80"/>
      <c r="AR608" s="81"/>
      <c r="BS608" s="65"/>
    </row>
    <row r="609" spans="1:71" ht="18" customHeight="1">
      <c r="A609" s="78"/>
      <c r="B609" s="79"/>
      <c r="C609" s="80"/>
      <c r="D609" s="81"/>
      <c r="AE609" s="65"/>
      <c r="AO609" s="78"/>
      <c r="AP609" s="79"/>
      <c r="AQ609" s="80"/>
      <c r="AR609" s="81"/>
      <c r="BS609" s="65"/>
    </row>
    <row r="610" spans="1:71" ht="18" customHeight="1">
      <c r="A610" s="78"/>
      <c r="B610" s="79"/>
      <c r="C610" s="80"/>
      <c r="D610" s="81"/>
      <c r="AE610" s="65"/>
      <c r="AO610" s="78"/>
      <c r="AP610" s="79"/>
      <c r="AQ610" s="80"/>
      <c r="AR610" s="81"/>
      <c r="BS610" s="65"/>
    </row>
    <row r="611" spans="1:71" ht="18" customHeight="1">
      <c r="A611" s="78"/>
      <c r="B611" s="79"/>
      <c r="C611" s="80"/>
      <c r="D611" s="81"/>
      <c r="AE611" s="65"/>
      <c r="AO611" s="78"/>
      <c r="AP611" s="79"/>
      <c r="AQ611" s="80"/>
      <c r="AR611" s="81"/>
      <c r="BS611" s="65"/>
    </row>
    <row r="612" spans="1:71" ht="18" customHeight="1">
      <c r="A612" s="78"/>
      <c r="B612" s="79"/>
      <c r="C612" s="80"/>
      <c r="D612" s="81"/>
      <c r="AE612" s="65"/>
      <c r="AO612" s="78"/>
      <c r="AP612" s="79"/>
      <c r="AQ612" s="80"/>
      <c r="AR612" s="81"/>
      <c r="BS612" s="65"/>
    </row>
    <row r="613" spans="1:71" ht="18" customHeight="1">
      <c r="A613" s="78"/>
      <c r="B613" s="79"/>
      <c r="C613" s="80"/>
      <c r="D613" s="81"/>
      <c r="AE613" s="65"/>
      <c r="AO613" s="78"/>
      <c r="AP613" s="79"/>
      <c r="AQ613" s="80"/>
      <c r="AR613" s="81"/>
      <c r="BS613" s="65"/>
    </row>
    <row r="614" spans="1:71" ht="18" customHeight="1">
      <c r="A614" s="78"/>
      <c r="B614" s="79"/>
      <c r="C614" s="80"/>
      <c r="D614" s="81"/>
      <c r="AE614" s="65"/>
      <c r="AO614" s="78"/>
      <c r="AP614" s="79"/>
      <c r="AQ614" s="80"/>
      <c r="AR614" s="81"/>
      <c r="BS614" s="65"/>
    </row>
    <row r="615" spans="1:71" ht="18" customHeight="1">
      <c r="A615" s="78"/>
      <c r="B615" s="79"/>
      <c r="C615" s="80"/>
      <c r="D615" s="81"/>
      <c r="AE615" s="65"/>
      <c r="AO615" s="78"/>
      <c r="AP615" s="79"/>
      <c r="AQ615" s="80"/>
      <c r="AR615" s="81"/>
      <c r="BS615" s="65"/>
    </row>
    <row r="616" spans="1:71" ht="18" customHeight="1">
      <c r="A616" s="78"/>
      <c r="B616" s="79"/>
      <c r="C616" s="80"/>
      <c r="D616" s="81"/>
      <c r="AE616" s="65"/>
      <c r="AO616" s="78"/>
      <c r="AP616" s="79"/>
      <c r="AQ616" s="80"/>
      <c r="AR616" s="81"/>
      <c r="BS616" s="65"/>
    </row>
    <row r="617" spans="1:71" ht="18" customHeight="1">
      <c r="A617" s="78"/>
      <c r="B617" s="79"/>
      <c r="C617" s="80"/>
      <c r="D617" s="81"/>
      <c r="AE617" s="65"/>
      <c r="AO617" s="78"/>
      <c r="AP617" s="79"/>
      <c r="AQ617" s="80"/>
      <c r="AR617" s="81"/>
      <c r="BS617" s="65"/>
    </row>
    <row r="618" spans="1:71" ht="18" customHeight="1">
      <c r="A618" s="78"/>
      <c r="B618" s="79"/>
      <c r="C618" s="80"/>
      <c r="D618" s="81"/>
      <c r="AE618" s="65"/>
      <c r="AO618" s="78"/>
      <c r="AP618" s="79"/>
      <c r="AQ618" s="80"/>
      <c r="AR618" s="81"/>
      <c r="BS618" s="65"/>
    </row>
    <row r="619" spans="1:71" ht="18" customHeight="1">
      <c r="A619" s="78"/>
      <c r="B619" s="79"/>
      <c r="C619" s="80"/>
      <c r="D619" s="81"/>
      <c r="AE619" s="65"/>
      <c r="AO619" s="78"/>
      <c r="AP619" s="79"/>
      <c r="AQ619" s="80"/>
      <c r="AR619" s="81"/>
      <c r="BS619" s="65"/>
    </row>
    <row r="620" spans="1:71" ht="18" customHeight="1">
      <c r="A620" s="78"/>
      <c r="B620" s="79"/>
      <c r="C620" s="80"/>
      <c r="D620" s="81"/>
      <c r="AE620" s="65"/>
      <c r="AO620" s="78"/>
      <c r="AP620" s="79"/>
      <c r="AQ620" s="80"/>
      <c r="AR620" s="81"/>
      <c r="BS620" s="65"/>
    </row>
    <row r="621" spans="1:71" ht="18" customHeight="1">
      <c r="A621" s="78"/>
      <c r="B621" s="79"/>
      <c r="C621" s="80"/>
      <c r="D621" s="81"/>
      <c r="AE621" s="65"/>
      <c r="AO621" s="78"/>
      <c r="AP621" s="79"/>
      <c r="AQ621" s="80"/>
      <c r="AR621" s="81"/>
      <c r="BS621" s="65"/>
    </row>
    <row r="622" spans="1:71" ht="18" customHeight="1">
      <c r="A622" s="78"/>
      <c r="B622" s="79"/>
      <c r="C622" s="80"/>
      <c r="D622" s="81"/>
      <c r="AE622" s="65"/>
      <c r="AO622" s="78"/>
      <c r="AP622" s="79"/>
      <c r="AQ622" s="80"/>
      <c r="AR622" s="81"/>
      <c r="BS622" s="65"/>
    </row>
    <row r="623" spans="1:71" ht="18" customHeight="1">
      <c r="A623" s="78"/>
      <c r="B623" s="79"/>
      <c r="C623" s="80"/>
      <c r="D623" s="81"/>
      <c r="AE623" s="65"/>
      <c r="AO623" s="78"/>
      <c r="AP623" s="79"/>
      <c r="AQ623" s="80"/>
      <c r="AR623" s="81"/>
      <c r="BS623" s="65"/>
    </row>
    <row r="624" spans="1:71" ht="18" customHeight="1">
      <c r="A624" s="78"/>
      <c r="B624" s="79"/>
      <c r="C624" s="80"/>
      <c r="D624" s="81"/>
      <c r="AE624" s="65"/>
      <c r="AO624" s="78"/>
      <c r="AP624" s="79"/>
      <c r="AQ624" s="80"/>
      <c r="AR624" s="81"/>
      <c r="BS624" s="65"/>
    </row>
    <row r="625" spans="1:71" ht="18" customHeight="1">
      <c r="A625" s="78"/>
      <c r="B625" s="79"/>
      <c r="C625" s="80"/>
      <c r="D625" s="81"/>
      <c r="AE625" s="65"/>
      <c r="AO625" s="78"/>
      <c r="AP625" s="79"/>
      <c r="AQ625" s="80"/>
      <c r="AR625" s="81"/>
      <c r="BS625" s="65"/>
    </row>
    <row r="626" spans="1:71" ht="18" customHeight="1">
      <c r="A626" s="78"/>
      <c r="B626" s="79"/>
      <c r="C626" s="80"/>
      <c r="D626" s="81"/>
      <c r="AE626" s="65"/>
      <c r="AO626" s="78"/>
      <c r="AP626" s="79"/>
      <c r="AQ626" s="80"/>
      <c r="AR626" s="81"/>
      <c r="BS626" s="65"/>
    </row>
    <row r="627" spans="1:71" ht="18" customHeight="1">
      <c r="A627" s="78"/>
      <c r="B627" s="79"/>
      <c r="C627" s="80"/>
      <c r="D627" s="81"/>
      <c r="AE627" s="65"/>
      <c r="AO627" s="78"/>
      <c r="AP627" s="79"/>
      <c r="AQ627" s="80"/>
      <c r="AR627" s="81"/>
      <c r="BS627" s="65"/>
    </row>
    <row r="628" spans="1:71" ht="18" customHeight="1">
      <c r="A628" s="78"/>
      <c r="B628" s="79"/>
      <c r="C628" s="80"/>
      <c r="D628" s="81"/>
      <c r="AE628" s="65"/>
      <c r="AO628" s="78"/>
      <c r="AP628" s="79"/>
      <c r="AQ628" s="80"/>
      <c r="AR628" s="81"/>
      <c r="BS628" s="65"/>
    </row>
    <row r="629" spans="1:71" ht="18" customHeight="1">
      <c r="A629" s="78"/>
      <c r="B629" s="79"/>
      <c r="C629" s="80"/>
      <c r="D629" s="81"/>
      <c r="AE629" s="65"/>
      <c r="AO629" s="78"/>
      <c r="AP629" s="79"/>
      <c r="AQ629" s="80"/>
      <c r="AR629" s="81"/>
      <c r="BS629" s="65"/>
    </row>
    <row r="630" spans="1:71" ht="18" customHeight="1">
      <c r="A630" s="78"/>
      <c r="B630" s="79"/>
      <c r="C630" s="80"/>
      <c r="D630" s="81"/>
      <c r="AE630" s="65"/>
      <c r="AO630" s="78"/>
      <c r="AP630" s="79"/>
      <c r="AQ630" s="80"/>
      <c r="AR630" s="81"/>
      <c r="BS630" s="65"/>
    </row>
    <row r="631" spans="1:71" ht="18" customHeight="1">
      <c r="A631" s="78"/>
      <c r="B631" s="79"/>
      <c r="C631" s="80"/>
      <c r="D631" s="81"/>
      <c r="AE631" s="65"/>
      <c r="AO631" s="78"/>
      <c r="AP631" s="79"/>
      <c r="AQ631" s="80"/>
      <c r="AR631" s="81"/>
      <c r="BS631" s="65"/>
    </row>
    <row r="632" spans="1:71" ht="18" customHeight="1">
      <c r="A632" s="78"/>
      <c r="B632" s="79"/>
      <c r="C632" s="80"/>
      <c r="D632" s="81"/>
      <c r="AE632" s="65"/>
      <c r="AO632" s="78"/>
      <c r="AP632" s="79"/>
      <c r="AQ632" s="80"/>
      <c r="AR632" s="81"/>
      <c r="BS632" s="65"/>
    </row>
    <row r="633" spans="1:71" ht="18" customHeight="1">
      <c r="A633" s="78"/>
      <c r="B633" s="79"/>
      <c r="C633" s="80"/>
      <c r="D633" s="81"/>
      <c r="AE633" s="65"/>
      <c r="AO633" s="78"/>
      <c r="AP633" s="79"/>
      <c r="AQ633" s="80"/>
      <c r="AR633" s="81"/>
      <c r="BS633" s="65"/>
    </row>
    <row r="634" spans="1:71" ht="18" customHeight="1">
      <c r="A634" s="78"/>
      <c r="B634" s="79"/>
      <c r="C634" s="80"/>
      <c r="D634" s="81"/>
      <c r="AE634" s="65"/>
      <c r="AO634" s="78"/>
      <c r="AP634" s="79"/>
      <c r="AQ634" s="80"/>
      <c r="AR634" s="81"/>
      <c r="BS634" s="65"/>
    </row>
    <row r="635" spans="1:71" ht="18" customHeight="1">
      <c r="A635" s="78"/>
      <c r="B635" s="79"/>
      <c r="C635" s="80"/>
      <c r="D635" s="81"/>
      <c r="AE635" s="65"/>
      <c r="AO635" s="78"/>
      <c r="AP635" s="79"/>
      <c r="AQ635" s="80"/>
      <c r="AR635" s="81"/>
      <c r="BS635" s="65"/>
    </row>
    <row r="636" spans="1:71" ht="18" customHeight="1">
      <c r="A636" s="78"/>
      <c r="B636" s="79"/>
      <c r="C636" s="80"/>
      <c r="D636" s="81"/>
      <c r="AE636" s="65"/>
      <c r="AO636" s="78"/>
      <c r="AP636" s="79"/>
      <c r="AQ636" s="80"/>
      <c r="AR636" s="81"/>
      <c r="BS636" s="65"/>
    </row>
    <row r="637" spans="1:71" ht="18" customHeight="1">
      <c r="A637" s="78"/>
      <c r="B637" s="79"/>
      <c r="C637" s="80"/>
      <c r="D637" s="81"/>
      <c r="AE637" s="65"/>
      <c r="AO637" s="78"/>
      <c r="AP637" s="79"/>
      <c r="AQ637" s="80"/>
      <c r="AR637" s="81"/>
      <c r="BS637" s="65"/>
    </row>
    <row r="638" spans="1:71" ht="18" customHeight="1">
      <c r="A638" s="78"/>
      <c r="B638" s="79"/>
      <c r="C638" s="80"/>
      <c r="D638" s="81"/>
      <c r="AE638" s="65"/>
      <c r="AO638" s="78"/>
      <c r="AP638" s="79"/>
      <c r="AQ638" s="80"/>
      <c r="AR638" s="81"/>
      <c r="BS638" s="65"/>
    </row>
    <row r="639" spans="1:71" ht="18" customHeight="1">
      <c r="A639" s="78"/>
      <c r="B639" s="79"/>
      <c r="C639" s="80"/>
      <c r="D639" s="81"/>
      <c r="AE639" s="65"/>
      <c r="AO639" s="78"/>
      <c r="AP639" s="79"/>
      <c r="AQ639" s="80"/>
      <c r="AR639" s="81"/>
      <c r="BS639" s="65"/>
    </row>
    <row r="640" spans="1:71" ht="18" customHeight="1">
      <c r="A640" s="78"/>
      <c r="B640" s="79"/>
      <c r="C640" s="80"/>
      <c r="D640" s="81"/>
      <c r="AE640" s="65"/>
      <c r="AO640" s="78"/>
      <c r="AP640" s="79"/>
      <c r="AQ640" s="80"/>
      <c r="AR640" s="81"/>
      <c r="BS640" s="65"/>
    </row>
    <row r="641" spans="1:71" ht="18" customHeight="1">
      <c r="A641" s="78"/>
      <c r="B641" s="79"/>
      <c r="C641" s="80"/>
      <c r="D641" s="81"/>
      <c r="AE641" s="65"/>
      <c r="AO641" s="78"/>
      <c r="AP641" s="79"/>
      <c r="AQ641" s="80"/>
      <c r="AR641" s="81"/>
      <c r="BS641" s="65"/>
    </row>
    <row r="642" spans="1:71" ht="18" customHeight="1">
      <c r="A642" s="78"/>
      <c r="B642" s="79"/>
      <c r="C642" s="80"/>
      <c r="D642" s="81"/>
      <c r="AE642" s="65"/>
      <c r="AO642" s="78"/>
      <c r="AP642" s="79"/>
      <c r="AQ642" s="80"/>
      <c r="AR642" s="81"/>
      <c r="BS642" s="65"/>
    </row>
    <row r="643" spans="1:71" ht="18" customHeight="1">
      <c r="A643" s="78"/>
      <c r="B643" s="79"/>
      <c r="C643" s="80"/>
      <c r="D643" s="81"/>
      <c r="AE643" s="65"/>
      <c r="AO643" s="78"/>
      <c r="AP643" s="79"/>
      <c r="AQ643" s="80"/>
      <c r="AR643" s="81"/>
      <c r="BS643" s="65"/>
    </row>
    <row r="644" spans="1:71" ht="18" customHeight="1">
      <c r="A644" s="78"/>
      <c r="B644" s="79"/>
      <c r="C644" s="80"/>
      <c r="D644" s="81"/>
      <c r="AE644" s="65"/>
      <c r="AO644" s="78"/>
      <c r="AP644" s="79"/>
      <c r="AQ644" s="80"/>
      <c r="AR644" s="81"/>
      <c r="BS644" s="65"/>
    </row>
    <row r="645" spans="1:71" ht="18" customHeight="1">
      <c r="A645" s="78"/>
      <c r="B645" s="79"/>
      <c r="C645" s="80"/>
      <c r="D645" s="81"/>
      <c r="AE645" s="65"/>
      <c r="AO645" s="78"/>
      <c r="AP645" s="79"/>
      <c r="AQ645" s="80"/>
      <c r="AR645" s="81"/>
      <c r="BS645" s="65"/>
    </row>
    <row r="646" spans="1:71" ht="18" customHeight="1">
      <c r="A646" s="78"/>
      <c r="B646" s="79"/>
      <c r="C646" s="80"/>
      <c r="D646" s="81"/>
      <c r="AE646" s="65"/>
      <c r="AO646" s="78"/>
      <c r="AP646" s="79"/>
      <c r="AQ646" s="80"/>
      <c r="AR646" s="81"/>
      <c r="BS646" s="65"/>
    </row>
    <row r="647" spans="1:71" ht="18" customHeight="1">
      <c r="A647" s="78"/>
      <c r="B647" s="79"/>
      <c r="C647" s="80"/>
      <c r="D647" s="81"/>
      <c r="AE647" s="65"/>
      <c r="AO647" s="78"/>
      <c r="AP647" s="79"/>
      <c r="AQ647" s="80"/>
      <c r="AR647" s="81"/>
      <c r="BS647" s="65"/>
    </row>
    <row r="648" spans="1:71" ht="18" customHeight="1">
      <c r="A648" s="78"/>
      <c r="B648" s="79"/>
      <c r="C648" s="80"/>
      <c r="D648" s="81"/>
      <c r="AE648" s="65"/>
      <c r="AO648" s="78"/>
      <c r="AP648" s="79"/>
      <c r="AQ648" s="80"/>
      <c r="AR648" s="81"/>
      <c r="BS648" s="65"/>
    </row>
    <row r="649" spans="1:71" ht="18" customHeight="1">
      <c r="A649" s="78"/>
      <c r="B649" s="79"/>
      <c r="C649" s="80"/>
      <c r="D649" s="81"/>
      <c r="AE649" s="65"/>
      <c r="AO649" s="78"/>
      <c r="AP649" s="79"/>
      <c r="AQ649" s="80"/>
      <c r="AR649" s="81"/>
      <c r="BS649" s="65"/>
    </row>
    <row r="650" spans="1:71" ht="18" customHeight="1">
      <c r="A650" s="78"/>
      <c r="B650" s="79"/>
      <c r="C650" s="80"/>
      <c r="D650" s="81"/>
      <c r="AE650" s="65"/>
      <c r="AO650" s="78"/>
      <c r="AP650" s="79"/>
      <c r="AQ650" s="80"/>
      <c r="AR650" s="81"/>
      <c r="BS650" s="65"/>
    </row>
    <row r="651" spans="1:71" ht="18" customHeight="1">
      <c r="A651" s="78"/>
      <c r="B651" s="79"/>
      <c r="C651" s="80"/>
      <c r="D651" s="81"/>
      <c r="AE651" s="65"/>
      <c r="AO651" s="78"/>
      <c r="AP651" s="79"/>
      <c r="AQ651" s="80"/>
      <c r="AR651" s="81"/>
      <c r="BS651" s="65"/>
    </row>
    <row r="652" spans="1:71" ht="18" customHeight="1">
      <c r="A652" s="78"/>
      <c r="B652" s="79"/>
      <c r="C652" s="80"/>
      <c r="D652" s="81"/>
      <c r="AE652" s="65"/>
      <c r="AO652" s="78"/>
      <c r="AP652" s="79"/>
      <c r="AQ652" s="80"/>
      <c r="AR652" s="81"/>
      <c r="BS652" s="65"/>
    </row>
    <row r="653" spans="1:71" ht="18" customHeight="1">
      <c r="A653" s="78"/>
      <c r="B653" s="79"/>
      <c r="C653" s="80"/>
      <c r="D653" s="81"/>
      <c r="AE653" s="65"/>
      <c r="AO653" s="78"/>
      <c r="AP653" s="79"/>
      <c r="AQ653" s="80"/>
      <c r="AR653" s="81"/>
      <c r="BS653" s="65"/>
    </row>
    <row r="654" spans="1:71" ht="18" customHeight="1">
      <c r="A654" s="78"/>
      <c r="B654" s="79"/>
      <c r="C654" s="80"/>
      <c r="D654" s="81"/>
      <c r="AE654" s="65"/>
      <c r="AO654" s="78"/>
      <c r="AP654" s="79"/>
      <c r="AQ654" s="80"/>
      <c r="AR654" s="81"/>
      <c r="BS654" s="65"/>
    </row>
    <row r="655" spans="1:71" ht="18" customHeight="1">
      <c r="A655" s="78"/>
      <c r="B655" s="79"/>
      <c r="C655" s="80"/>
      <c r="D655" s="81"/>
      <c r="AE655" s="65"/>
      <c r="AO655" s="78"/>
      <c r="AP655" s="79"/>
      <c r="AQ655" s="80"/>
      <c r="AR655" s="81"/>
      <c r="BS655" s="65"/>
    </row>
    <row r="656" spans="1:71" ht="18" customHeight="1">
      <c r="A656" s="78"/>
      <c r="B656" s="79"/>
      <c r="C656" s="80"/>
      <c r="D656" s="81"/>
      <c r="AE656" s="65"/>
      <c r="AO656" s="78"/>
      <c r="AP656" s="79"/>
      <c r="AQ656" s="80"/>
      <c r="AR656" s="81"/>
      <c r="BS656" s="65"/>
    </row>
    <row r="657" spans="1:71" ht="18" customHeight="1">
      <c r="A657" s="78"/>
      <c r="B657" s="79"/>
      <c r="C657" s="80"/>
      <c r="D657" s="81"/>
      <c r="AE657" s="65"/>
      <c r="AO657" s="78"/>
      <c r="AP657" s="79"/>
      <c r="AQ657" s="80"/>
      <c r="AR657" s="81"/>
      <c r="BS657" s="65"/>
    </row>
    <row r="658" spans="1:71" ht="18" customHeight="1">
      <c r="A658" s="78"/>
      <c r="B658" s="79"/>
      <c r="C658" s="80"/>
      <c r="D658" s="81"/>
      <c r="AE658" s="65"/>
      <c r="AO658" s="78"/>
      <c r="AP658" s="79"/>
      <c r="AQ658" s="80"/>
      <c r="AR658" s="81"/>
      <c r="BS658" s="65"/>
    </row>
    <row r="659" spans="1:71" ht="18" customHeight="1">
      <c r="A659" s="78"/>
      <c r="B659" s="79"/>
      <c r="C659" s="80"/>
      <c r="D659" s="81"/>
      <c r="AE659" s="65"/>
      <c r="AO659" s="78"/>
      <c r="AP659" s="79"/>
      <c r="AQ659" s="80"/>
      <c r="AR659" s="81"/>
      <c r="BS659" s="65"/>
    </row>
    <row r="660" spans="1:71" ht="18" customHeight="1">
      <c r="A660" s="78"/>
      <c r="B660" s="79"/>
      <c r="C660" s="80"/>
      <c r="D660" s="81"/>
      <c r="AE660" s="65"/>
      <c r="AO660" s="78"/>
      <c r="AP660" s="79"/>
      <c r="AQ660" s="80"/>
      <c r="AR660" s="81"/>
      <c r="BS660" s="65"/>
    </row>
    <row r="661" spans="1:71" ht="18" customHeight="1">
      <c r="A661" s="78"/>
      <c r="B661" s="79"/>
      <c r="C661" s="80"/>
      <c r="D661" s="81"/>
      <c r="AE661" s="65"/>
      <c r="AO661" s="78"/>
      <c r="AP661" s="79"/>
      <c r="AQ661" s="80"/>
      <c r="AR661" s="81"/>
      <c r="BS661" s="65"/>
    </row>
    <row r="662" spans="1:71" ht="18" customHeight="1">
      <c r="A662" s="78"/>
      <c r="B662" s="79"/>
      <c r="C662" s="80"/>
      <c r="D662" s="81"/>
      <c r="AE662" s="65"/>
      <c r="AO662" s="78"/>
      <c r="AP662" s="79"/>
      <c r="AQ662" s="80"/>
      <c r="AR662" s="81"/>
      <c r="BS662" s="65"/>
    </row>
    <row r="663" spans="1:71" ht="18" customHeight="1">
      <c r="A663" s="78"/>
      <c r="B663" s="79"/>
      <c r="C663" s="80"/>
      <c r="D663" s="81"/>
      <c r="AE663" s="65"/>
      <c r="AO663" s="78"/>
      <c r="AP663" s="79"/>
      <c r="AQ663" s="80"/>
      <c r="AR663" s="81"/>
      <c r="BS663" s="65"/>
    </row>
    <row r="664" spans="1:71" ht="18" customHeight="1">
      <c r="A664" s="78"/>
      <c r="B664" s="79"/>
      <c r="C664" s="80"/>
      <c r="D664" s="81"/>
      <c r="AE664" s="65"/>
      <c r="AO664" s="78"/>
      <c r="AP664" s="79"/>
      <c r="AQ664" s="80"/>
      <c r="AR664" s="81"/>
      <c r="BS664" s="65"/>
    </row>
    <row r="665" spans="1:71" ht="18" customHeight="1">
      <c r="A665" s="78"/>
      <c r="B665" s="79"/>
      <c r="C665" s="80"/>
      <c r="D665" s="81"/>
      <c r="AE665" s="65"/>
      <c r="AO665" s="78"/>
      <c r="AP665" s="79"/>
      <c r="AQ665" s="80"/>
      <c r="AR665" s="81"/>
      <c r="BS665" s="65"/>
    </row>
    <row r="666" spans="1:71" ht="18" customHeight="1">
      <c r="A666" s="78"/>
      <c r="B666" s="79"/>
      <c r="C666" s="80"/>
      <c r="D666" s="81"/>
      <c r="AE666" s="65"/>
      <c r="AO666" s="78"/>
      <c r="AP666" s="79"/>
      <c r="AQ666" s="80"/>
      <c r="AR666" s="81"/>
      <c r="BS666" s="65"/>
    </row>
    <row r="667" spans="1:71" ht="18" customHeight="1">
      <c r="A667" s="78"/>
      <c r="B667" s="79"/>
      <c r="C667" s="80"/>
      <c r="D667" s="81"/>
      <c r="AE667" s="65"/>
      <c r="AO667" s="78"/>
      <c r="AP667" s="79"/>
      <c r="AQ667" s="80"/>
      <c r="AR667" s="81"/>
      <c r="BS667" s="65"/>
    </row>
    <row r="668" spans="1:71" ht="18" customHeight="1">
      <c r="A668" s="78"/>
      <c r="B668" s="79"/>
      <c r="C668" s="80"/>
      <c r="D668" s="81"/>
      <c r="AE668" s="65"/>
      <c r="AO668" s="78"/>
      <c r="AP668" s="79"/>
      <c r="AQ668" s="80"/>
      <c r="AR668" s="81"/>
      <c r="BS668" s="65"/>
    </row>
    <row r="669" spans="1:71" ht="18" customHeight="1">
      <c r="A669" s="78"/>
      <c r="B669" s="79"/>
      <c r="C669" s="80"/>
      <c r="D669" s="81"/>
      <c r="AE669" s="65"/>
      <c r="AO669" s="78"/>
      <c r="AP669" s="79"/>
      <c r="AQ669" s="80"/>
      <c r="AR669" s="81"/>
      <c r="BS669" s="65"/>
    </row>
    <row r="670" spans="1:71" ht="18" customHeight="1">
      <c r="A670" s="78"/>
      <c r="B670" s="79"/>
      <c r="C670" s="80"/>
      <c r="D670" s="81"/>
      <c r="AE670" s="65"/>
      <c r="AO670" s="78"/>
      <c r="AP670" s="79"/>
      <c r="AQ670" s="80"/>
      <c r="AR670" s="81"/>
      <c r="BS670" s="65"/>
    </row>
    <row r="671" spans="1:71" ht="18" customHeight="1">
      <c r="A671" s="78"/>
      <c r="B671" s="79"/>
      <c r="C671" s="80"/>
      <c r="D671" s="81"/>
      <c r="AE671" s="65"/>
      <c r="AO671" s="78"/>
      <c r="AP671" s="79"/>
      <c r="AQ671" s="80"/>
      <c r="AR671" s="81"/>
      <c r="BS671" s="65"/>
    </row>
    <row r="672" spans="1:71" ht="18" customHeight="1">
      <c r="A672" s="78"/>
      <c r="B672" s="79"/>
      <c r="C672" s="80"/>
      <c r="D672" s="81"/>
      <c r="AE672" s="65"/>
      <c r="AO672" s="78"/>
      <c r="AP672" s="79"/>
      <c r="AQ672" s="80"/>
      <c r="AR672" s="81"/>
      <c r="BS672" s="65"/>
    </row>
    <row r="673" spans="1:71" ht="18" customHeight="1">
      <c r="A673" s="78"/>
      <c r="B673" s="79"/>
      <c r="C673" s="80"/>
      <c r="D673" s="81"/>
      <c r="AE673" s="65"/>
      <c r="AO673" s="78"/>
      <c r="AP673" s="79"/>
      <c r="AQ673" s="80"/>
      <c r="AR673" s="81"/>
      <c r="BS673" s="65"/>
    </row>
    <row r="674" spans="1:71" ht="18" customHeight="1">
      <c r="A674" s="78"/>
      <c r="B674" s="79"/>
      <c r="C674" s="80"/>
      <c r="D674" s="81"/>
      <c r="AE674" s="65"/>
      <c r="AO674" s="78"/>
      <c r="AP674" s="79"/>
      <c r="AQ674" s="80"/>
      <c r="AR674" s="81"/>
      <c r="BS674" s="65"/>
    </row>
    <row r="675" spans="1:71" ht="18" customHeight="1">
      <c r="A675" s="78"/>
      <c r="B675" s="79"/>
      <c r="C675" s="80"/>
      <c r="D675" s="81"/>
      <c r="AE675" s="65"/>
      <c r="AO675" s="78"/>
      <c r="AP675" s="79"/>
      <c r="AQ675" s="80"/>
      <c r="AR675" s="81"/>
      <c r="BS675" s="65"/>
    </row>
    <row r="676" spans="1:71" ht="18" customHeight="1">
      <c r="A676" s="78"/>
      <c r="B676" s="79"/>
      <c r="C676" s="80"/>
      <c r="D676" s="81"/>
      <c r="AE676" s="65"/>
      <c r="AO676" s="78"/>
      <c r="AP676" s="79"/>
      <c r="AQ676" s="80"/>
      <c r="AR676" s="81"/>
      <c r="BS676" s="65"/>
    </row>
    <row r="677" spans="1:71" ht="18" customHeight="1">
      <c r="A677" s="78"/>
      <c r="B677" s="79"/>
      <c r="C677" s="80"/>
      <c r="D677" s="81"/>
      <c r="AE677" s="65"/>
      <c r="AO677" s="78"/>
      <c r="AP677" s="79"/>
      <c r="AQ677" s="80"/>
      <c r="AR677" s="81"/>
      <c r="BS677" s="65"/>
    </row>
    <row r="678" spans="1:71" ht="18" customHeight="1">
      <c r="A678" s="78"/>
      <c r="B678" s="79"/>
      <c r="C678" s="80"/>
      <c r="D678" s="81"/>
      <c r="AE678" s="65"/>
      <c r="AO678" s="78"/>
      <c r="AP678" s="79"/>
      <c r="AQ678" s="80"/>
      <c r="AR678" s="81"/>
      <c r="BS678" s="65"/>
    </row>
    <row r="679" spans="1:71" ht="18" customHeight="1">
      <c r="A679" s="78"/>
      <c r="B679" s="79"/>
      <c r="C679" s="80"/>
      <c r="D679" s="81"/>
      <c r="AE679" s="65"/>
      <c r="AO679" s="78"/>
      <c r="AP679" s="79"/>
      <c r="AQ679" s="80"/>
      <c r="AR679" s="81"/>
      <c r="BS679" s="65"/>
    </row>
    <row r="680" spans="1:71" ht="18" customHeight="1">
      <c r="A680" s="78"/>
      <c r="B680" s="79"/>
      <c r="C680" s="80"/>
      <c r="D680" s="81"/>
      <c r="AE680" s="65"/>
      <c r="AO680" s="78"/>
      <c r="AP680" s="79"/>
      <c r="AQ680" s="80"/>
      <c r="AR680" s="81"/>
      <c r="BS680" s="65"/>
    </row>
    <row r="681" spans="1:71" ht="18" customHeight="1">
      <c r="A681" s="78"/>
      <c r="B681" s="79"/>
      <c r="C681" s="80"/>
      <c r="D681" s="81"/>
      <c r="AE681" s="65"/>
      <c r="AO681" s="78"/>
      <c r="AP681" s="79"/>
      <c r="AQ681" s="80"/>
      <c r="AR681" s="81"/>
      <c r="BS681" s="65"/>
    </row>
    <row r="682" spans="1:71" ht="18" customHeight="1">
      <c r="A682" s="78"/>
      <c r="B682" s="79"/>
      <c r="C682" s="80"/>
      <c r="D682" s="81"/>
      <c r="AE682" s="65"/>
      <c r="AO682" s="78"/>
      <c r="AP682" s="79"/>
      <c r="AQ682" s="80"/>
      <c r="AR682" s="81"/>
      <c r="BS682" s="65"/>
    </row>
    <row r="683" spans="1:71" ht="18" customHeight="1">
      <c r="A683" s="78"/>
      <c r="B683" s="79"/>
      <c r="C683" s="80"/>
      <c r="D683" s="81"/>
      <c r="AE683" s="65"/>
      <c r="AO683" s="78"/>
      <c r="AP683" s="79"/>
      <c r="AQ683" s="80"/>
      <c r="AR683" s="81"/>
      <c r="BS683" s="65"/>
    </row>
    <row r="684" spans="1:71" ht="18" customHeight="1">
      <c r="A684" s="78"/>
      <c r="B684" s="79"/>
      <c r="C684" s="80"/>
      <c r="D684" s="81"/>
      <c r="AE684" s="65"/>
      <c r="AO684" s="78"/>
      <c r="AP684" s="79"/>
      <c r="AQ684" s="80"/>
      <c r="AR684" s="81"/>
      <c r="BS684" s="65"/>
    </row>
    <row r="685" spans="1:71" ht="18" customHeight="1">
      <c r="A685" s="78"/>
      <c r="B685" s="79"/>
      <c r="C685" s="80"/>
      <c r="D685" s="81"/>
      <c r="AE685" s="65"/>
      <c r="AO685" s="78"/>
      <c r="AP685" s="79"/>
      <c r="AQ685" s="80"/>
      <c r="AR685" s="81"/>
      <c r="BS685" s="65"/>
    </row>
    <row r="686" spans="1:71" ht="18" customHeight="1">
      <c r="A686" s="78"/>
      <c r="B686" s="79"/>
      <c r="C686" s="80"/>
      <c r="D686" s="81"/>
      <c r="AE686" s="65"/>
      <c r="AO686" s="78"/>
      <c r="AP686" s="79"/>
      <c r="AQ686" s="80"/>
      <c r="AR686" s="81"/>
      <c r="BS686" s="65"/>
    </row>
    <row r="687" spans="1:71" ht="18" customHeight="1">
      <c r="A687" s="78"/>
      <c r="B687" s="79"/>
      <c r="C687" s="80"/>
      <c r="D687" s="81"/>
      <c r="AE687" s="65"/>
      <c r="AO687" s="78"/>
      <c r="AP687" s="79"/>
      <c r="AQ687" s="80"/>
      <c r="AR687" s="81"/>
      <c r="BS687" s="65"/>
    </row>
    <row r="688" spans="1:71" ht="18" customHeight="1">
      <c r="A688" s="78"/>
      <c r="B688" s="79"/>
      <c r="C688" s="80"/>
      <c r="D688" s="81"/>
      <c r="AE688" s="65"/>
      <c r="AO688" s="78"/>
      <c r="AP688" s="79"/>
      <c r="AQ688" s="80"/>
      <c r="AR688" s="81"/>
      <c r="BS688" s="65"/>
    </row>
    <row r="689" spans="1:71" ht="18" customHeight="1">
      <c r="A689" s="78"/>
      <c r="B689" s="79"/>
      <c r="C689" s="80"/>
      <c r="D689" s="81"/>
      <c r="AE689" s="65"/>
      <c r="AO689" s="78"/>
      <c r="AP689" s="79"/>
      <c r="AQ689" s="80"/>
      <c r="AR689" s="81"/>
      <c r="BS689" s="65"/>
    </row>
    <row r="690" spans="1:71" ht="18" customHeight="1">
      <c r="A690" s="78"/>
      <c r="B690" s="79"/>
      <c r="C690" s="80"/>
      <c r="D690" s="81"/>
      <c r="AE690" s="65"/>
      <c r="AO690" s="78"/>
      <c r="AP690" s="79"/>
      <c r="AQ690" s="80"/>
      <c r="AR690" s="81"/>
      <c r="BS690" s="65"/>
    </row>
    <row r="691" spans="1:71" ht="18" customHeight="1">
      <c r="A691" s="78"/>
      <c r="B691" s="79"/>
      <c r="C691" s="80"/>
      <c r="D691" s="81"/>
      <c r="AE691" s="65"/>
      <c r="AO691" s="78"/>
      <c r="AP691" s="79"/>
      <c r="AQ691" s="80"/>
      <c r="AR691" s="81"/>
      <c r="BS691" s="65"/>
    </row>
    <row r="692" spans="1:71" ht="18" customHeight="1">
      <c r="A692" s="78"/>
      <c r="B692" s="79"/>
      <c r="C692" s="80"/>
      <c r="D692" s="81"/>
      <c r="AE692" s="65"/>
      <c r="AO692" s="78"/>
      <c r="AP692" s="79"/>
      <c r="AQ692" s="80"/>
      <c r="AR692" s="81"/>
      <c r="BS692" s="65"/>
    </row>
    <row r="693" spans="1:71" ht="18" customHeight="1">
      <c r="A693" s="78"/>
      <c r="B693" s="79"/>
      <c r="C693" s="80"/>
      <c r="D693" s="81"/>
      <c r="AE693" s="65"/>
      <c r="AO693" s="78"/>
      <c r="AP693" s="79"/>
      <c r="AQ693" s="80"/>
      <c r="AR693" s="81"/>
      <c r="BS693" s="65"/>
    </row>
    <row r="694" spans="1:71" ht="18" customHeight="1">
      <c r="A694" s="78"/>
      <c r="B694" s="79"/>
      <c r="C694" s="80"/>
      <c r="D694" s="81"/>
      <c r="AE694" s="65"/>
      <c r="AO694" s="78"/>
      <c r="AP694" s="79"/>
      <c r="AQ694" s="80"/>
      <c r="AR694" s="81"/>
      <c r="BS694" s="65"/>
    </row>
    <row r="695" spans="1:71" ht="18" customHeight="1">
      <c r="A695" s="78"/>
      <c r="B695" s="79"/>
      <c r="C695" s="80"/>
      <c r="D695" s="81"/>
      <c r="AE695" s="65"/>
      <c r="AO695" s="78"/>
      <c r="AP695" s="79"/>
      <c r="AQ695" s="80"/>
      <c r="AR695" s="81"/>
      <c r="BS695" s="65"/>
    </row>
    <row r="696" spans="1:71" ht="18" customHeight="1">
      <c r="A696" s="78"/>
      <c r="B696" s="79"/>
      <c r="C696" s="80"/>
      <c r="D696" s="81"/>
      <c r="AE696" s="65"/>
      <c r="AO696" s="78"/>
      <c r="AP696" s="79"/>
      <c r="AQ696" s="80"/>
      <c r="AR696" s="81"/>
      <c r="BS696" s="65"/>
    </row>
    <row r="697" spans="1:71" ht="18" customHeight="1">
      <c r="A697" s="78"/>
      <c r="B697" s="79"/>
      <c r="C697" s="80"/>
      <c r="D697" s="81"/>
      <c r="AE697" s="65"/>
      <c r="AO697" s="78"/>
      <c r="AP697" s="79"/>
      <c r="AQ697" s="80"/>
      <c r="AR697" s="81"/>
      <c r="BS697" s="65"/>
    </row>
    <row r="698" spans="1:71" ht="18" customHeight="1">
      <c r="A698" s="78"/>
      <c r="B698" s="79"/>
      <c r="C698" s="80"/>
      <c r="D698" s="81"/>
      <c r="AE698" s="65"/>
      <c r="AO698" s="78"/>
      <c r="AP698" s="79"/>
      <c r="AQ698" s="80"/>
      <c r="AR698" s="81"/>
      <c r="BS698" s="65"/>
    </row>
    <row r="699" spans="1:71" ht="18" customHeight="1">
      <c r="A699" s="78"/>
      <c r="B699" s="79"/>
      <c r="C699" s="80"/>
      <c r="D699" s="81"/>
      <c r="AE699" s="65"/>
      <c r="AO699" s="78"/>
      <c r="AP699" s="79"/>
      <c r="AQ699" s="80"/>
      <c r="AR699" s="81"/>
      <c r="BS699" s="65"/>
    </row>
    <row r="700" spans="1:71" ht="18" customHeight="1">
      <c r="A700" s="78"/>
      <c r="B700" s="79"/>
      <c r="C700" s="80"/>
      <c r="D700" s="81"/>
      <c r="AE700" s="65"/>
      <c r="AO700" s="78"/>
      <c r="AP700" s="79"/>
      <c r="AQ700" s="80"/>
      <c r="AR700" s="81"/>
      <c r="BS700" s="65"/>
    </row>
    <row r="701" spans="1:71" ht="18" customHeight="1">
      <c r="A701" s="78"/>
      <c r="B701" s="79"/>
      <c r="C701" s="80"/>
      <c r="D701" s="81"/>
      <c r="AE701" s="65"/>
      <c r="AO701" s="78"/>
      <c r="AP701" s="79"/>
      <c r="AQ701" s="80"/>
      <c r="AR701" s="81"/>
      <c r="BS701" s="65"/>
    </row>
    <row r="702" spans="1:71" ht="18" customHeight="1">
      <c r="A702" s="78"/>
      <c r="B702" s="79"/>
      <c r="C702" s="80"/>
      <c r="D702" s="81"/>
      <c r="AE702" s="65"/>
      <c r="AO702" s="78"/>
      <c r="AP702" s="79"/>
      <c r="AQ702" s="80"/>
      <c r="AR702" s="81"/>
      <c r="BS702" s="65"/>
    </row>
    <row r="703" spans="1:71" ht="18" customHeight="1">
      <c r="A703" s="78"/>
      <c r="B703" s="79"/>
      <c r="C703" s="80"/>
      <c r="D703" s="81"/>
      <c r="AE703" s="65"/>
      <c r="AO703" s="78"/>
      <c r="AP703" s="79"/>
      <c r="AQ703" s="80"/>
      <c r="AR703" s="81"/>
      <c r="BS703" s="65"/>
    </row>
    <row r="704" spans="1:71" ht="18" customHeight="1">
      <c r="A704" s="78"/>
      <c r="B704" s="79"/>
      <c r="C704" s="80"/>
      <c r="D704" s="81"/>
      <c r="AE704" s="65"/>
      <c r="AO704" s="78"/>
      <c r="AP704" s="79"/>
      <c r="AQ704" s="80"/>
      <c r="AR704" s="81"/>
      <c r="BS704" s="65"/>
    </row>
    <row r="705" spans="1:71" ht="18" customHeight="1">
      <c r="A705" s="78"/>
      <c r="B705" s="79"/>
      <c r="C705" s="80"/>
      <c r="D705" s="81"/>
      <c r="AE705" s="65"/>
      <c r="AO705" s="78"/>
      <c r="AP705" s="79"/>
      <c r="AQ705" s="80"/>
      <c r="AR705" s="81"/>
      <c r="BS705" s="65"/>
    </row>
    <row r="706" spans="1:71" ht="18" customHeight="1">
      <c r="A706" s="78"/>
      <c r="B706" s="79"/>
      <c r="C706" s="80"/>
      <c r="D706" s="81"/>
      <c r="AE706" s="65"/>
      <c r="AO706" s="78"/>
      <c r="AP706" s="79"/>
      <c r="AQ706" s="80"/>
      <c r="AR706" s="81"/>
      <c r="BS706" s="65"/>
    </row>
    <row r="707" spans="1:71" ht="18" customHeight="1">
      <c r="A707" s="78"/>
      <c r="B707" s="79"/>
      <c r="C707" s="80"/>
      <c r="D707" s="81"/>
      <c r="AE707" s="65"/>
      <c r="AO707" s="78"/>
      <c r="AP707" s="79"/>
      <c r="AQ707" s="80"/>
      <c r="AR707" s="81"/>
      <c r="BS707" s="65"/>
    </row>
    <row r="708" spans="1:71" ht="18" customHeight="1">
      <c r="A708" s="78"/>
      <c r="B708" s="79"/>
      <c r="C708" s="80"/>
      <c r="D708" s="81"/>
      <c r="AE708" s="65"/>
      <c r="AO708" s="78"/>
      <c r="AP708" s="79"/>
      <c r="AQ708" s="80"/>
      <c r="AR708" s="81"/>
      <c r="BS708" s="65"/>
    </row>
    <row r="709" spans="1:71" ht="18" customHeight="1">
      <c r="A709" s="78"/>
      <c r="B709" s="79"/>
      <c r="C709" s="80"/>
      <c r="D709" s="81"/>
      <c r="AE709" s="65"/>
      <c r="AO709" s="78"/>
      <c r="AP709" s="79"/>
      <c r="AQ709" s="80"/>
      <c r="AR709" s="81"/>
      <c r="BS709" s="65"/>
    </row>
    <row r="710" spans="1:71" ht="18" customHeight="1">
      <c r="A710" s="78"/>
      <c r="B710" s="79"/>
      <c r="C710" s="80"/>
      <c r="D710" s="81"/>
      <c r="AE710" s="65"/>
      <c r="AO710" s="78"/>
      <c r="AP710" s="79"/>
      <c r="AQ710" s="80"/>
      <c r="AR710" s="81"/>
      <c r="BS710" s="65"/>
    </row>
    <row r="711" spans="1:71" ht="18" customHeight="1">
      <c r="A711" s="78"/>
      <c r="B711" s="79"/>
      <c r="C711" s="80"/>
      <c r="D711" s="81"/>
      <c r="AE711" s="65"/>
      <c r="AO711" s="78"/>
      <c r="AP711" s="79"/>
      <c r="AQ711" s="80"/>
      <c r="AR711" s="81"/>
      <c r="BS711" s="65"/>
    </row>
    <row r="712" spans="1:71" ht="18" customHeight="1">
      <c r="A712" s="78"/>
      <c r="B712" s="79"/>
      <c r="C712" s="80"/>
      <c r="D712" s="81"/>
      <c r="AE712" s="65"/>
      <c r="AO712" s="78"/>
      <c r="AP712" s="79"/>
      <c r="AQ712" s="80"/>
      <c r="AR712" s="81"/>
      <c r="BS712" s="65"/>
    </row>
    <row r="713" spans="1:71" ht="18" customHeight="1">
      <c r="A713" s="78"/>
      <c r="B713" s="79"/>
      <c r="C713" s="80"/>
      <c r="D713" s="81"/>
      <c r="AE713" s="65"/>
      <c r="AO713" s="78"/>
      <c r="AP713" s="79"/>
      <c r="AQ713" s="80"/>
      <c r="AR713" s="81"/>
      <c r="BS713" s="65"/>
    </row>
    <row r="714" spans="1:71" ht="18" customHeight="1">
      <c r="A714" s="78"/>
      <c r="B714" s="79"/>
      <c r="C714" s="80"/>
      <c r="D714" s="81"/>
      <c r="AE714" s="65"/>
      <c r="AO714" s="78"/>
      <c r="AP714" s="79"/>
      <c r="AQ714" s="80"/>
      <c r="AR714" s="81"/>
      <c r="BS714" s="65"/>
    </row>
    <row r="715" spans="1:71" ht="18" customHeight="1">
      <c r="A715" s="78"/>
      <c r="B715" s="79"/>
      <c r="C715" s="80"/>
      <c r="D715" s="81"/>
      <c r="AE715" s="65"/>
      <c r="AO715" s="78"/>
      <c r="AP715" s="79"/>
      <c r="AQ715" s="80"/>
      <c r="AR715" s="81"/>
      <c r="BS715" s="65"/>
    </row>
    <row r="716" spans="1:71" ht="18" customHeight="1">
      <c r="A716" s="78"/>
      <c r="B716" s="79"/>
      <c r="C716" s="80"/>
      <c r="D716" s="81"/>
      <c r="AE716" s="65"/>
      <c r="AO716" s="78"/>
      <c r="AP716" s="79"/>
      <c r="AQ716" s="80"/>
      <c r="AR716" s="81"/>
      <c r="BS716" s="65"/>
    </row>
    <row r="717" spans="1:71" ht="18" customHeight="1">
      <c r="A717" s="78"/>
      <c r="B717" s="79"/>
      <c r="C717" s="80"/>
      <c r="D717" s="81"/>
      <c r="AE717" s="65"/>
      <c r="AO717" s="78"/>
      <c r="AP717" s="79"/>
      <c r="AQ717" s="80"/>
      <c r="AR717" s="81"/>
      <c r="BS717" s="65"/>
    </row>
    <row r="718" spans="1:71" ht="18" customHeight="1">
      <c r="A718" s="78"/>
      <c r="B718" s="79"/>
      <c r="C718" s="80"/>
      <c r="D718" s="81"/>
      <c r="AE718" s="65"/>
      <c r="AO718" s="78"/>
      <c r="AP718" s="79"/>
      <c r="AQ718" s="80"/>
      <c r="AR718" s="81"/>
      <c r="BS718" s="65"/>
    </row>
    <row r="719" spans="1:71" ht="18" customHeight="1">
      <c r="A719" s="78"/>
      <c r="B719" s="79"/>
      <c r="C719" s="80"/>
      <c r="D719" s="81"/>
      <c r="AE719" s="65"/>
      <c r="AO719" s="78"/>
      <c r="AP719" s="79"/>
      <c r="AQ719" s="80"/>
      <c r="AR719" s="81"/>
      <c r="BS719" s="65"/>
    </row>
    <row r="720" spans="1:71" ht="18" customHeight="1">
      <c r="A720" s="78"/>
      <c r="B720" s="79"/>
      <c r="C720" s="80"/>
      <c r="D720" s="81"/>
      <c r="AE720" s="65"/>
      <c r="AO720" s="78"/>
      <c r="AP720" s="79"/>
      <c r="AQ720" s="80"/>
      <c r="AR720" s="81"/>
      <c r="BS720" s="65"/>
    </row>
    <row r="721" spans="1:71" ht="18" customHeight="1">
      <c r="A721" s="78"/>
      <c r="B721" s="79"/>
      <c r="C721" s="80"/>
      <c r="D721" s="81"/>
      <c r="AE721" s="65"/>
      <c r="AO721" s="78"/>
      <c r="AP721" s="79"/>
      <c r="AQ721" s="80"/>
      <c r="AR721" s="81"/>
      <c r="BS721" s="65"/>
    </row>
    <row r="722" spans="1:71" ht="18" customHeight="1">
      <c r="A722" s="78"/>
      <c r="B722" s="79"/>
      <c r="C722" s="80"/>
      <c r="D722" s="81"/>
      <c r="AE722" s="65"/>
      <c r="AO722" s="78"/>
      <c r="AP722" s="79"/>
      <c r="AQ722" s="80"/>
      <c r="AR722" s="81"/>
      <c r="BS722" s="65"/>
    </row>
    <row r="723" spans="1:71" ht="18" customHeight="1">
      <c r="A723" s="78"/>
      <c r="B723" s="79"/>
      <c r="C723" s="80"/>
      <c r="D723" s="81"/>
      <c r="AE723" s="65"/>
      <c r="AO723" s="78"/>
      <c r="AP723" s="79"/>
      <c r="AQ723" s="80"/>
      <c r="AR723" s="81"/>
      <c r="BS723" s="65"/>
    </row>
    <row r="724" spans="1:71" ht="18" customHeight="1">
      <c r="A724" s="78"/>
      <c r="B724" s="79"/>
      <c r="C724" s="80"/>
      <c r="D724" s="81"/>
      <c r="AE724" s="65"/>
      <c r="AO724" s="78"/>
      <c r="AP724" s="79"/>
      <c r="AQ724" s="80"/>
      <c r="AR724" s="81"/>
      <c r="BS724" s="65"/>
    </row>
    <row r="725" spans="1:71" ht="18" customHeight="1">
      <c r="A725" s="78"/>
      <c r="B725" s="79"/>
      <c r="C725" s="80"/>
      <c r="D725" s="81"/>
      <c r="AE725" s="65"/>
      <c r="AO725" s="78"/>
      <c r="AP725" s="79"/>
      <c r="AQ725" s="80"/>
      <c r="AR725" s="81"/>
      <c r="BS725" s="65"/>
    </row>
    <row r="726" spans="1:71" ht="18" customHeight="1">
      <c r="A726" s="78"/>
      <c r="B726" s="79"/>
      <c r="C726" s="80"/>
      <c r="D726" s="81"/>
      <c r="AE726" s="65"/>
      <c r="AO726" s="78"/>
      <c r="AP726" s="79"/>
      <c r="AQ726" s="80"/>
      <c r="AR726" s="81"/>
      <c r="BS726" s="65"/>
    </row>
    <row r="727" spans="1:71" ht="18" customHeight="1">
      <c r="A727" s="78"/>
      <c r="B727" s="79"/>
      <c r="C727" s="80"/>
      <c r="D727" s="81"/>
      <c r="AE727" s="65"/>
      <c r="AO727" s="78"/>
      <c r="AP727" s="79"/>
      <c r="AQ727" s="80"/>
      <c r="AR727" s="81"/>
      <c r="BS727" s="65"/>
    </row>
    <row r="728" spans="1:71" ht="18" customHeight="1">
      <c r="A728" s="78"/>
      <c r="B728" s="79"/>
      <c r="C728" s="80"/>
      <c r="D728" s="81"/>
      <c r="AE728" s="65"/>
      <c r="AO728" s="78"/>
      <c r="AP728" s="79"/>
      <c r="AQ728" s="80"/>
      <c r="AR728" s="81"/>
      <c r="BS728" s="65"/>
    </row>
    <row r="729" spans="1:71" ht="18" customHeight="1">
      <c r="A729" s="78"/>
      <c r="B729" s="79"/>
      <c r="C729" s="80"/>
      <c r="D729" s="81"/>
      <c r="AE729" s="65"/>
      <c r="AO729" s="78"/>
      <c r="AP729" s="79"/>
      <c r="AQ729" s="80"/>
      <c r="AR729" s="81"/>
      <c r="BS729" s="65"/>
    </row>
    <row r="730" spans="1:71" ht="18" customHeight="1">
      <c r="A730" s="78"/>
      <c r="B730" s="79"/>
      <c r="C730" s="80"/>
      <c r="D730" s="81"/>
      <c r="AE730" s="65"/>
      <c r="AO730" s="78"/>
      <c r="AP730" s="79"/>
      <c r="AQ730" s="80"/>
      <c r="AR730" s="81"/>
      <c r="BS730" s="65"/>
    </row>
    <row r="731" spans="1:71" ht="18" customHeight="1">
      <c r="A731" s="78"/>
      <c r="B731" s="79"/>
      <c r="C731" s="80"/>
      <c r="D731" s="81"/>
      <c r="AE731" s="65"/>
      <c r="AO731" s="78"/>
      <c r="AP731" s="79"/>
      <c r="AQ731" s="80"/>
      <c r="AR731" s="81"/>
      <c r="BS731" s="65"/>
    </row>
    <row r="732" spans="1:71" ht="18" customHeight="1">
      <c r="A732" s="78"/>
      <c r="B732" s="79"/>
      <c r="C732" s="80"/>
      <c r="D732" s="81"/>
      <c r="AE732" s="65"/>
      <c r="AO732" s="78"/>
      <c r="AP732" s="79"/>
      <c r="AQ732" s="80"/>
      <c r="AR732" s="81"/>
      <c r="BS732" s="65"/>
    </row>
    <row r="733" spans="1:71" ht="18" customHeight="1">
      <c r="A733" s="78"/>
      <c r="B733" s="79"/>
      <c r="C733" s="80"/>
      <c r="D733" s="81"/>
      <c r="AE733" s="65"/>
      <c r="AO733" s="78"/>
      <c r="AP733" s="79"/>
      <c r="AQ733" s="80"/>
      <c r="AR733" s="81"/>
      <c r="BS733" s="65"/>
    </row>
    <row r="734" spans="1:71" ht="18" customHeight="1">
      <c r="A734" s="78"/>
      <c r="B734" s="79"/>
      <c r="C734" s="80"/>
      <c r="D734" s="81"/>
      <c r="AE734" s="65"/>
      <c r="AO734" s="78"/>
      <c r="AP734" s="79"/>
      <c r="AQ734" s="80"/>
      <c r="AR734" s="81"/>
      <c r="BS734" s="65"/>
    </row>
    <row r="735" spans="1:71" ht="18" customHeight="1">
      <c r="A735" s="78"/>
      <c r="B735" s="79"/>
      <c r="C735" s="80"/>
      <c r="D735" s="81"/>
      <c r="AE735" s="65"/>
      <c r="AO735" s="78"/>
      <c r="AP735" s="79"/>
      <c r="AQ735" s="80"/>
      <c r="AR735" s="81"/>
      <c r="BS735" s="65"/>
    </row>
    <row r="736" spans="1:71" ht="18" customHeight="1">
      <c r="A736" s="78"/>
      <c r="B736" s="79"/>
      <c r="C736" s="80"/>
      <c r="D736" s="81"/>
      <c r="AE736" s="65"/>
      <c r="AO736" s="78"/>
      <c r="AP736" s="79"/>
      <c r="AQ736" s="80"/>
      <c r="AR736" s="81"/>
      <c r="BS736" s="65"/>
    </row>
    <row r="737" spans="1:71" ht="18" customHeight="1">
      <c r="A737" s="78"/>
      <c r="B737" s="79"/>
      <c r="C737" s="80"/>
      <c r="D737" s="81"/>
      <c r="AE737" s="65"/>
      <c r="AO737" s="78"/>
      <c r="AP737" s="79"/>
      <c r="AQ737" s="80"/>
      <c r="AR737" s="81"/>
      <c r="BS737" s="65"/>
    </row>
    <row r="738" spans="1:71" ht="18" customHeight="1">
      <c r="A738" s="78"/>
      <c r="B738" s="79"/>
      <c r="C738" s="80"/>
      <c r="D738" s="81"/>
      <c r="AE738" s="65"/>
      <c r="AO738" s="78"/>
      <c r="AP738" s="79"/>
      <c r="AQ738" s="80"/>
      <c r="AR738" s="81"/>
      <c r="BS738" s="65"/>
    </row>
    <row r="739" spans="1:71" ht="18" customHeight="1">
      <c r="A739" s="78"/>
      <c r="B739" s="79"/>
      <c r="C739" s="80"/>
      <c r="D739" s="81"/>
      <c r="AE739" s="65"/>
      <c r="AO739" s="78"/>
      <c r="AP739" s="79"/>
      <c r="AQ739" s="80"/>
      <c r="AR739" s="81"/>
      <c r="BS739" s="65"/>
    </row>
    <row r="740" spans="1:71" ht="18" customHeight="1">
      <c r="A740" s="78"/>
      <c r="B740" s="79"/>
      <c r="C740" s="80"/>
      <c r="D740" s="81"/>
      <c r="AE740" s="65"/>
      <c r="AO740" s="78"/>
      <c r="AP740" s="79"/>
      <c r="AQ740" s="80"/>
      <c r="AR740" s="81"/>
      <c r="BS740" s="65"/>
    </row>
    <row r="741" spans="1:71" ht="18" customHeight="1">
      <c r="A741" s="78"/>
      <c r="B741" s="79"/>
      <c r="C741" s="80"/>
      <c r="D741" s="81"/>
      <c r="AE741" s="65"/>
      <c r="AO741" s="78"/>
      <c r="AP741" s="79"/>
      <c r="AQ741" s="80"/>
      <c r="AR741" s="81"/>
      <c r="BS741" s="65"/>
    </row>
    <row r="742" spans="1:71" ht="18" customHeight="1">
      <c r="A742" s="78"/>
      <c r="B742" s="79"/>
      <c r="C742" s="80"/>
      <c r="D742" s="81"/>
      <c r="AE742" s="65"/>
      <c r="AO742" s="78"/>
      <c r="AP742" s="79"/>
      <c r="AQ742" s="80"/>
      <c r="AR742" s="81"/>
      <c r="BS742" s="65"/>
    </row>
    <row r="743" spans="1:71" ht="18" customHeight="1">
      <c r="A743" s="78"/>
      <c r="B743" s="79"/>
      <c r="C743" s="80"/>
      <c r="D743" s="81"/>
      <c r="AE743" s="65"/>
      <c r="AO743" s="78"/>
      <c r="AP743" s="79"/>
      <c r="AQ743" s="80"/>
      <c r="AR743" s="81"/>
      <c r="BS743" s="65"/>
    </row>
    <row r="744" spans="1:71" ht="18" customHeight="1">
      <c r="A744" s="78"/>
      <c r="B744" s="79"/>
      <c r="C744" s="80"/>
      <c r="D744" s="81"/>
      <c r="AE744" s="65"/>
      <c r="AO744" s="78"/>
      <c r="AP744" s="79"/>
      <c r="AQ744" s="80"/>
      <c r="AR744" s="81"/>
      <c r="BS744" s="65"/>
    </row>
    <row r="745" spans="1:71" ht="18" customHeight="1">
      <c r="A745" s="78"/>
      <c r="B745" s="79"/>
      <c r="C745" s="80"/>
      <c r="D745" s="81"/>
      <c r="AE745" s="65"/>
      <c r="AO745" s="78"/>
      <c r="AP745" s="79"/>
      <c r="AQ745" s="80"/>
      <c r="AR745" s="81"/>
      <c r="BS745" s="65"/>
    </row>
    <row r="746" spans="1:71" ht="18" customHeight="1">
      <c r="A746" s="78"/>
      <c r="B746" s="79"/>
      <c r="C746" s="80"/>
      <c r="D746" s="81"/>
      <c r="AE746" s="65"/>
      <c r="AO746" s="78"/>
      <c r="AP746" s="79"/>
      <c r="AQ746" s="80"/>
      <c r="AR746" s="81"/>
      <c r="BS746" s="65"/>
    </row>
    <row r="747" spans="1:71" ht="18" customHeight="1">
      <c r="A747" s="78"/>
      <c r="B747" s="79"/>
      <c r="C747" s="80"/>
      <c r="D747" s="81"/>
      <c r="AE747" s="65"/>
      <c r="AO747" s="78"/>
      <c r="AP747" s="79"/>
      <c r="AQ747" s="80"/>
      <c r="AR747" s="81"/>
      <c r="BS747" s="65"/>
    </row>
    <row r="748" spans="1:71" ht="18" customHeight="1">
      <c r="A748" s="78"/>
      <c r="B748" s="79"/>
      <c r="C748" s="80"/>
      <c r="D748" s="81"/>
      <c r="AE748" s="65"/>
      <c r="AO748" s="78"/>
      <c r="AP748" s="79"/>
      <c r="AQ748" s="80"/>
      <c r="AR748" s="81"/>
      <c r="BS748" s="65"/>
    </row>
    <row r="749" spans="1:71" ht="18" customHeight="1">
      <c r="A749" s="78"/>
      <c r="B749" s="79"/>
      <c r="C749" s="80"/>
      <c r="D749" s="81"/>
      <c r="AE749" s="65"/>
      <c r="AO749" s="78"/>
      <c r="AP749" s="79"/>
      <c r="AQ749" s="80"/>
      <c r="AR749" s="81"/>
      <c r="BS749" s="65"/>
    </row>
    <row r="750" spans="1:71" ht="18" customHeight="1">
      <c r="A750" s="78"/>
      <c r="B750" s="79"/>
      <c r="C750" s="80"/>
      <c r="D750" s="81"/>
      <c r="AE750" s="65"/>
      <c r="AO750" s="78"/>
      <c r="AP750" s="79"/>
      <c r="AQ750" s="80"/>
      <c r="AR750" s="81"/>
      <c r="BS750" s="65"/>
    </row>
    <row r="751" spans="1:71" ht="18" customHeight="1">
      <c r="A751" s="78"/>
      <c r="B751" s="79"/>
      <c r="C751" s="80"/>
      <c r="D751" s="81"/>
      <c r="AE751" s="65"/>
      <c r="AO751" s="78"/>
      <c r="AP751" s="79"/>
      <c r="AQ751" s="80"/>
      <c r="AR751" s="81"/>
      <c r="BS751" s="65"/>
    </row>
    <row r="752" spans="1:71" ht="18" customHeight="1">
      <c r="A752" s="78"/>
      <c r="B752" s="79"/>
      <c r="C752" s="80"/>
      <c r="D752" s="81"/>
      <c r="AE752" s="65"/>
      <c r="AO752" s="78"/>
      <c r="AP752" s="79"/>
      <c r="AQ752" s="80"/>
      <c r="AR752" s="81"/>
      <c r="BS752" s="65"/>
    </row>
    <row r="753" spans="1:71" ht="18" customHeight="1">
      <c r="A753" s="78"/>
      <c r="B753" s="79"/>
      <c r="C753" s="80"/>
      <c r="D753" s="81"/>
      <c r="AE753" s="65"/>
      <c r="AO753" s="78"/>
      <c r="AP753" s="79"/>
      <c r="AQ753" s="80"/>
      <c r="AR753" s="81"/>
      <c r="BS753" s="65"/>
    </row>
    <row r="754" spans="1:71" ht="18" customHeight="1">
      <c r="A754" s="78"/>
      <c r="B754" s="79"/>
      <c r="C754" s="80"/>
      <c r="D754" s="81"/>
      <c r="AE754" s="65"/>
      <c r="AO754" s="78"/>
      <c r="AP754" s="79"/>
      <c r="AQ754" s="80"/>
      <c r="AR754" s="81"/>
      <c r="BS754" s="65"/>
    </row>
    <row r="755" spans="1:71" ht="18" customHeight="1">
      <c r="A755" s="78"/>
      <c r="B755" s="79"/>
      <c r="C755" s="80"/>
      <c r="D755" s="81"/>
      <c r="AE755" s="65"/>
      <c r="AO755" s="78"/>
      <c r="AP755" s="79"/>
      <c r="AQ755" s="80"/>
      <c r="AR755" s="81"/>
      <c r="BS755" s="65"/>
    </row>
    <row r="756" spans="1:71" ht="18" customHeight="1">
      <c r="A756" s="78"/>
      <c r="B756" s="79"/>
      <c r="C756" s="80"/>
      <c r="D756" s="81"/>
      <c r="AE756" s="65"/>
      <c r="AO756" s="78"/>
      <c r="AP756" s="79"/>
      <c r="AQ756" s="80"/>
      <c r="AR756" s="81"/>
      <c r="BS756" s="65"/>
    </row>
    <row r="757" spans="1:71" ht="18" customHeight="1">
      <c r="A757" s="78"/>
      <c r="B757" s="79"/>
      <c r="C757" s="80"/>
      <c r="D757" s="81"/>
      <c r="AE757" s="65"/>
      <c r="AO757" s="78"/>
      <c r="AP757" s="79"/>
      <c r="AQ757" s="80"/>
      <c r="AR757" s="81"/>
      <c r="BS757" s="65"/>
    </row>
    <row r="758" spans="1:71" ht="18" customHeight="1">
      <c r="A758" s="78"/>
      <c r="B758" s="79"/>
      <c r="C758" s="80"/>
      <c r="D758" s="81"/>
      <c r="AE758" s="65"/>
      <c r="AO758" s="78"/>
      <c r="AP758" s="79"/>
      <c r="AQ758" s="80"/>
      <c r="AR758" s="81"/>
      <c r="BS758" s="65"/>
    </row>
    <row r="759" spans="1:71" ht="18" customHeight="1">
      <c r="A759" s="78"/>
      <c r="B759" s="79"/>
      <c r="C759" s="80"/>
      <c r="D759" s="81"/>
      <c r="AE759" s="65"/>
      <c r="AO759" s="78"/>
      <c r="AP759" s="79"/>
      <c r="AQ759" s="80"/>
      <c r="AR759" s="81"/>
      <c r="BS759" s="65"/>
    </row>
    <row r="760" spans="1:71" ht="18" customHeight="1">
      <c r="A760" s="78"/>
      <c r="B760" s="79"/>
      <c r="C760" s="80"/>
      <c r="D760" s="81"/>
      <c r="AE760" s="65"/>
      <c r="AO760" s="78"/>
      <c r="AP760" s="79"/>
      <c r="AQ760" s="80"/>
      <c r="AR760" s="81"/>
      <c r="BS760" s="65"/>
    </row>
    <row r="761" spans="1:71" ht="18" customHeight="1">
      <c r="A761" s="78"/>
      <c r="B761" s="79"/>
      <c r="C761" s="80"/>
      <c r="D761" s="81"/>
      <c r="AE761" s="65"/>
      <c r="AO761" s="78"/>
      <c r="AP761" s="79"/>
      <c r="AQ761" s="80"/>
      <c r="AR761" s="81"/>
      <c r="BS761" s="65"/>
    </row>
    <row r="762" spans="1:71" ht="18" customHeight="1">
      <c r="A762" s="78"/>
      <c r="B762" s="79"/>
      <c r="C762" s="80"/>
      <c r="D762" s="81"/>
      <c r="AE762" s="65"/>
      <c r="AO762" s="78"/>
      <c r="AP762" s="79"/>
      <c r="AQ762" s="80"/>
      <c r="AR762" s="81"/>
      <c r="BS762" s="65"/>
    </row>
    <row r="763" spans="1:71" ht="18" customHeight="1">
      <c r="A763" s="78"/>
      <c r="B763" s="79"/>
      <c r="C763" s="80"/>
      <c r="D763" s="81"/>
      <c r="AE763" s="65"/>
      <c r="AO763" s="78"/>
      <c r="AP763" s="79"/>
      <c r="AQ763" s="80"/>
      <c r="AR763" s="81"/>
      <c r="BS763" s="65"/>
    </row>
    <row r="764" spans="1:71" ht="18" customHeight="1">
      <c r="A764" s="78"/>
      <c r="B764" s="79"/>
      <c r="C764" s="80"/>
      <c r="D764" s="81"/>
      <c r="AE764" s="65"/>
      <c r="AO764" s="78"/>
      <c r="AP764" s="79"/>
      <c r="AQ764" s="80"/>
      <c r="AR764" s="81"/>
      <c r="BS764" s="65"/>
    </row>
    <row r="765" spans="1:71" ht="18" customHeight="1">
      <c r="A765" s="78"/>
      <c r="B765" s="79"/>
      <c r="C765" s="80"/>
      <c r="D765" s="81"/>
      <c r="AE765" s="65"/>
      <c r="AO765" s="78"/>
      <c r="AP765" s="79"/>
      <c r="AQ765" s="80"/>
      <c r="AR765" s="81"/>
      <c r="BS765" s="65"/>
    </row>
    <row r="766" spans="1:71" ht="18" customHeight="1">
      <c r="A766" s="78"/>
      <c r="B766" s="79"/>
      <c r="C766" s="80"/>
      <c r="D766" s="81"/>
      <c r="AE766" s="65"/>
      <c r="AO766" s="78"/>
      <c r="AP766" s="79"/>
      <c r="AQ766" s="80"/>
      <c r="AR766" s="81"/>
      <c r="BS766" s="65"/>
    </row>
    <row r="767" spans="1:71" ht="18" customHeight="1">
      <c r="A767" s="78"/>
      <c r="B767" s="79"/>
      <c r="C767" s="80"/>
      <c r="D767" s="81"/>
      <c r="AE767" s="65"/>
      <c r="AO767" s="78"/>
      <c r="AP767" s="79"/>
      <c r="AQ767" s="80"/>
      <c r="AR767" s="81"/>
      <c r="BS767" s="65"/>
    </row>
    <row r="768" spans="1:71" ht="18" customHeight="1">
      <c r="A768" s="78"/>
      <c r="B768" s="79"/>
      <c r="C768" s="80"/>
      <c r="D768" s="81"/>
      <c r="AE768" s="65"/>
      <c r="AO768" s="78"/>
      <c r="AP768" s="79"/>
      <c r="AQ768" s="80"/>
      <c r="AR768" s="81"/>
      <c r="BS768" s="65"/>
    </row>
    <row r="769" spans="1:71" ht="18" customHeight="1">
      <c r="A769" s="78"/>
      <c r="B769" s="79"/>
      <c r="C769" s="80"/>
      <c r="D769" s="81"/>
      <c r="AE769" s="65"/>
      <c r="AO769" s="78"/>
      <c r="AP769" s="79"/>
      <c r="AQ769" s="80"/>
      <c r="AR769" s="81"/>
      <c r="BS769" s="65"/>
    </row>
    <row r="770" spans="1:71" ht="18" customHeight="1">
      <c r="A770" s="78"/>
      <c r="B770" s="79"/>
      <c r="C770" s="80"/>
      <c r="D770" s="81"/>
      <c r="AE770" s="65"/>
      <c r="AO770" s="78"/>
      <c r="AP770" s="79"/>
      <c r="AQ770" s="80"/>
      <c r="AR770" s="81"/>
      <c r="BS770" s="65"/>
    </row>
    <row r="771" spans="1:71" ht="18" customHeight="1">
      <c r="A771" s="78"/>
      <c r="B771" s="79"/>
      <c r="C771" s="80"/>
      <c r="D771" s="81"/>
      <c r="AE771" s="65"/>
      <c r="AO771" s="78"/>
      <c r="AP771" s="79"/>
      <c r="AQ771" s="80"/>
      <c r="AR771" s="81"/>
      <c r="BS771" s="65"/>
    </row>
    <row r="772" spans="1:71" ht="18" customHeight="1">
      <c r="A772" s="78"/>
      <c r="B772" s="79"/>
      <c r="C772" s="80"/>
      <c r="D772" s="81"/>
      <c r="AE772" s="65"/>
      <c r="AO772" s="78"/>
      <c r="AP772" s="79"/>
      <c r="AQ772" s="80"/>
      <c r="AR772" s="81"/>
      <c r="BS772" s="65"/>
    </row>
    <row r="773" spans="1:71" ht="18" customHeight="1">
      <c r="A773" s="78"/>
      <c r="B773" s="79"/>
      <c r="C773" s="80"/>
      <c r="D773" s="81"/>
      <c r="AE773" s="65"/>
      <c r="AO773" s="78"/>
      <c r="AP773" s="79"/>
      <c r="AQ773" s="80"/>
      <c r="AR773" s="81"/>
      <c r="BS773" s="65"/>
    </row>
    <row r="774" spans="1:71" ht="18" customHeight="1">
      <c r="A774" s="78"/>
      <c r="B774" s="79"/>
      <c r="C774" s="80"/>
      <c r="D774" s="81"/>
      <c r="AE774" s="65"/>
      <c r="AO774" s="78"/>
      <c r="AP774" s="79"/>
      <c r="AQ774" s="80"/>
      <c r="AR774" s="81"/>
      <c r="BS774" s="65"/>
    </row>
    <row r="775" spans="1:71" ht="18" customHeight="1">
      <c r="A775" s="78"/>
      <c r="B775" s="79"/>
      <c r="C775" s="80"/>
      <c r="D775" s="81"/>
      <c r="AE775" s="65"/>
      <c r="AO775" s="78"/>
      <c r="AP775" s="79"/>
      <c r="AQ775" s="80"/>
      <c r="AR775" s="81"/>
      <c r="BS775" s="65"/>
    </row>
    <row r="776" spans="1:71" ht="18" customHeight="1">
      <c r="A776" s="78"/>
      <c r="B776" s="79"/>
      <c r="C776" s="80"/>
      <c r="D776" s="81"/>
      <c r="AE776" s="65"/>
      <c r="AO776" s="78"/>
      <c r="AP776" s="79"/>
      <c r="AQ776" s="80"/>
      <c r="AR776" s="81"/>
      <c r="BS776" s="65"/>
    </row>
    <row r="777" spans="1:71" ht="18" customHeight="1">
      <c r="A777" s="78"/>
      <c r="B777" s="79"/>
      <c r="C777" s="80"/>
      <c r="D777" s="81"/>
      <c r="AE777" s="65"/>
      <c r="AO777" s="78"/>
      <c r="AP777" s="79"/>
      <c r="AQ777" s="80"/>
      <c r="AR777" s="81"/>
      <c r="BS777" s="65"/>
    </row>
    <row r="778" spans="1:71" ht="18" customHeight="1">
      <c r="A778" s="78"/>
      <c r="B778" s="79"/>
      <c r="C778" s="80"/>
      <c r="D778" s="81"/>
      <c r="AE778" s="65"/>
      <c r="AO778" s="78"/>
      <c r="AP778" s="79"/>
      <c r="AQ778" s="80"/>
      <c r="AR778" s="81"/>
      <c r="BS778" s="65"/>
    </row>
    <row r="779" spans="1:71" ht="18" customHeight="1">
      <c r="A779" s="78"/>
      <c r="B779" s="79"/>
      <c r="C779" s="80"/>
      <c r="D779" s="81"/>
      <c r="AE779" s="65"/>
      <c r="AO779" s="78"/>
      <c r="AP779" s="79"/>
      <c r="AQ779" s="80"/>
      <c r="AR779" s="81"/>
      <c r="BS779" s="65"/>
    </row>
    <row r="780" spans="1:71" ht="18" customHeight="1">
      <c r="A780" s="78"/>
      <c r="B780" s="79"/>
      <c r="C780" s="80"/>
      <c r="D780" s="81"/>
      <c r="AE780" s="65"/>
      <c r="AO780" s="78"/>
      <c r="AP780" s="79"/>
      <c r="AQ780" s="80"/>
      <c r="AR780" s="81"/>
      <c r="BS780" s="65"/>
    </row>
    <row r="781" spans="1:71" ht="18" customHeight="1">
      <c r="A781" s="78"/>
      <c r="B781" s="79"/>
      <c r="C781" s="80"/>
      <c r="D781" s="81"/>
      <c r="AE781" s="65"/>
      <c r="AO781" s="78"/>
      <c r="AP781" s="79"/>
      <c r="AQ781" s="80"/>
      <c r="AR781" s="81"/>
      <c r="BS781" s="65"/>
    </row>
    <row r="782" spans="1:71" ht="18" customHeight="1">
      <c r="A782" s="78"/>
      <c r="B782" s="79"/>
      <c r="C782" s="80"/>
      <c r="D782" s="81"/>
      <c r="AE782" s="65"/>
      <c r="AO782" s="78"/>
      <c r="AP782" s="79"/>
      <c r="AQ782" s="80"/>
      <c r="AR782" s="81"/>
      <c r="BS782" s="65"/>
    </row>
    <row r="783" spans="1:71" ht="18" customHeight="1">
      <c r="A783" s="78"/>
      <c r="B783" s="79"/>
      <c r="C783" s="80"/>
      <c r="D783" s="81"/>
      <c r="AE783" s="65"/>
      <c r="AO783" s="78"/>
      <c r="AP783" s="79"/>
      <c r="AQ783" s="80"/>
      <c r="AR783" s="81"/>
      <c r="BS783" s="65"/>
    </row>
    <row r="784" spans="1:71" ht="18" customHeight="1">
      <c r="A784" s="78"/>
      <c r="B784" s="79"/>
      <c r="C784" s="80"/>
      <c r="D784" s="81"/>
      <c r="AE784" s="65"/>
      <c r="AO784" s="78"/>
      <c r="AP784" s="79"/>
      <c r="AQ784" s="80"/>
      <c r="AR784" s="81"/>
      <c r="BS784" s="65"/>
    </row>
    <row r="785" spans="1:71" ht="18" customHeight="1">
      <c r="A785" s="78"/>
      <c r="B785" s="79"/>
      <c r="C785" s="80"/>
      <c r="D785" s="81"/>
      <c r="AE785" s="65"/>
      <c r="AO785" s="78"/>
      <c r="AP785" s="79"/>
      <c r="AQ785" s="80"/>
      <c r="AR785" s="81"/>
      <c r="BS785" s="65"/>
    </row>
    <row r="786" spans="1:71" ht="18" customHeight="1">
      <c r="A786" s="78"/>
      <c r="B786" s="79"/>
      <c r="C786" s="80"/>
      <c r="D786" s="81"/>
      <c r="AE786" s="65"/>
      <c r="AO786" s="78"/>
      <c r="AP786" s="79"/>
      <c r="AQ786" s="80"/>
      <c r="AR786" s="81"/>
      <c r="BS786" s="65"/>
    </row>
    <row r="787" spans="1:71" ht="18" customHeight="1">
      <c r="A787" s="78"/>
      <c r="B787" s="79"/>
      <c r="C787" s="80"/>
      <c r="D787" s="81"/>
      <c r="AE787" s="65"/>
      <c r="AO787" s="78"/>
      <c r="AP787" s="79"/>
      <c r="AQ787" s="80"/>
      <c r="AR787" s="81"/>
      <c r="BS787" s="65"/>
    </row>
    <row r="788" spans="1:71" ht="18" customHeight="1">
      <c r="A788" s="78"/>
      <c r="B788" s="79"/>
      <c r="C788" s="80"/>
      <c r="D788" s="81"/>
      <c r="AE788" s="65"/>
      <c r="AO788" s="78"/>
      <c r="AP788" s="79"/>
      <c r="AQ788" s="80"/>
      <c r="AR788" s="81"/>
      <c r="BS788" s="65"/>
    </row>
    <row r="789" spans="1:71" ht="18" customHeight="1">
      <c r="A789" s="78"/>
      <c r="B789" s="79"/>
      <c r="C789" s="80"/>
      <c r="D789" s="81"/>
      <c r="AE789" s="65"/>
      <c r="AO789" s="78"/>
      <c r="AP789" s="79"/>
      <c r="AQ789" s="80"/>
      <c r="AR789" s="81"/>
      <c r="BS789" s="65"/>
    </row>
    <row r="790" spans="1:71" ht="18" customHeight="1">
      <c r="A790" s="78"/>
      <c r="B790" s="79"/>
      <c r="C790" s="80"/>
      <c r="D790" s="81"/>
      <c r="AE790" s="65"/>
      <c r="AO790" s="78"/>
      <c r="AP790" s="79"/>
      <c r="AQ790" s="80"/>
      <c r="AR790" s="81"/>
      <c r="BS790" s="65"/>
    </row>
    <row r="791" spans="1:71" ht="18" customHeight="1">
      <c r="A791" s="78"/>
      <c r="B791" s="79"/>
      <c r="C791" s="80"/>
      <c r="D791" s="81"/>
      <c r="AE791" s="65"/>
      <c r="AO791" s="78"/>
      <c r="AP791" s="79"/>
      <c r="AQ791" s="80"/>
      <c r="AR791" s="81"/>
      <c r="BS791" s="65"/>
    </row>
    <row r="792" spans="1:71" ht="18" customHeight="1">
      <c r="A792" s="78"/>
      <c r="B792" s="79"/>
      <c r="C792" s="80"/>
      <c r="D792" s="81"/>
      <c r="AE792" s="65"/>
      <c r="AO792" s="78"/>
      <c r="AP792" s="79"/>
      <c r="AQ792" s="80"/>
      <c r="AR792" s="81"/>
      <c r="BS792" s="65"/>
    </row>
    <row r="793" spans="1:71" ht="18" customHeight="1">
      <c r="A793" s="78"/>
      <c r="B793" s="79"/>
      <c r="C793" s="80"/>
      <c r="D793" s="81"/>
      <c r="AE793" s="65"/>
      <c r="AO793" s="78"/>
      <c r="AP793" s="79"/>
      <c r="AQ793" s="80"/>
      <c r="AR793" s="81"/>
      <c r="BS793" s="65"/>
    </row>
    <row r="794" spans="1:71" ht="18" customHeight="1">
      <c r="A794" s="78"/>
      <c r="B794" s="79"/>
      <c r="C794" s="80"/>
      <c r="D794" s="81"/>
      <c r="AE794" s="65"/>
      <c r="AO794" s="78"/>
      <c r="AP794" s="79"/>
      <c r="AQ794" s="80"/>
      <c r="AR794" s="81"/>
      <c r="BS794" s="65"/>
    </row>
    <row r="795" spans="1:71" ht="18" customHeight="1">
      <c r="A795" s="78"/>
      <c r="B795" s="79"/>
      <c r="C795" s="80"/>
      <c r="D795" s="81"/>
      <c r="AE795" s="65"/>
      <c r="AO795" s="78"/>
      <c r="AP795" s="79"/>
      <c r="AQ795" s="80"/>
      <c r="AR795" s="81"/>
      <c r="BS795" s="65"/>
    </row>
    <row r="796" spans="1:71" ht="18" customHeight="1">
      <c r="A796" s="78"/>
      <c r="B796" s="79"/>
      <c r="C796" s="80"/>
      <c r="D796" s="81"/>
      <c r="AE796" s="65"/>
      <c r="AO796" s="78"/>
      <c r="AP796" s="79"/>
      <c r="AQ796" s="80"/>
      <c r="AR796" s="81"/>
      <c r="BS796" s="65"/>
    </row>
    <row r="797" spans="1:71" ht="18" customHeight="1">
      <c r="A797" s="78"/>
      <c r="B797" s="79"/>
      <c r="C797" s="80"/>
      <c r="D797" s="81"/>
      <c r="AE797" s="65"/>
      <c r="AO797" s="78"/>
      <c r="AP797" s="79"/>
      <c r="AQ797" s="80"/>
      <c r="AR797" s="81"/>
      <c r="BS797" s="65"/>
    </row>
    <row r="798" spans="1:71" ht="18" customHeight="1">
      <c r="A798" s="78"/>
      <c r="B798" s="79"/>
      <c r="C798" s="80"/>
      <c r="D798" s="81"/>
      <c r="AE798" s="65"/>
      <c r="AO798" s="78"/>
      <c r="AP798" s="79"/>
      <c r="AQ798" s="80"/>
      <c r="AR798" s="81"/>
      <c r="BS798" s="65"/>
    </row>
    <row r="799" spans="1:71" ht="18" customHeight="1">
      <c r="A799" s="78"/>
      <c r="B799" s="79"/>
      <c r="C799" s="80"/>
      <c r="D799" s="81"/>
      <c r="AE799" s="65"/>
      <c r="AO799" s="78"/>
      <c r="AP799" s="79"/>
      <c r="AQ799" s="80"/>
      <c r="AR799" s="81"/>
      <c r="BS799" s="65"/>
    </row>
    <row r="800" spans="1:71" ht="18" customHeight="1">
      <c r="A800" s="78"/>
      <c r="B800" s="79"/>
      <c r="C800" s="80"/>
      <c r="D800" s="81"/>
      <c r="AE800" s="65"/>
      <c r="AO800" s="78"/>
      <c r="AP800" s="79"/>
      <c r="AQ800" s="80"/>
      <c r="AR800" s="81"/>
      <c r="BS800" s="65"/>
    </row>
    <row r="801" spans="1:71" ht="18" customHeight="1">
      <c r="A801" s="78"/>
      <c r="B801" s="79"/>
      <c r="C801" s="80"/>
      <c r="D801" s="81"/>
      <c r="AE801" s="65"/>
      <c r="AO801" s="78"/>
      <c r="AP801" s="79"/>
      <c r="AQ801" s="80"/>
      <c r="AR801" s="81"/>
      <c r="BS801" s="65"/>
    </row>
    <row r="802" spans="1:71" ht="18" customHeight="1">
      <c r="A802" s="78"/>
      <c r="B802" s="79"/>
      <c r="C802" s="80"/>
      <c r="D802" s="81"/>
      <c r="AE802" s="65"/>
      <c r="AO802" s="78"/>
      <c r="AP802" s="79"/>
      <c r="AQ802" s="80"/>
      <c r="AR802" s="81"/>
      <c r="BS802" s="65"/>
    </row>
    <row r="803" spans="1:71" ht="18" customHeight="1">
      <c r="A803" s="78"/>
      <c r="B803" s="79"/>
      <c r="C803" s="80"/>
      <c r="D803" s="81"/>
      <c r="AE803" s="65"/>
      <c r="AO803" s="78"/>
      <c r="AP803" s="79"/>
      <c r="AQ803" s="80"/>
      <c r="AR803" s="81"/>
      <c r="BS803" s="65"/>
    </row>
    <row r="804" spans="1:71" ht="18" customHeight="1">
      <c r="A804" s="78"/>
      <c r="B804" s="79"/>
      <c r="C804" s="80"/>
      <c r="D804" s="81"/>
      <c r="AE804" s="65"/>
      <c r="AO804" s="78"/>
      <c r="AP804" s="79"/>
      <c r="AQ804" s="80"/>
      <c r="AR804" s="81"/>
      <c r="BS804" s="65"/>
    </row>
    <row r="805" spans="1:71" ht="18" customHeight="1">
      <c r="A805" s="78"/>
      <c r="B805" s="79"/>
      <c r="C805" s="80"/>
      <c r="D805" s="81"/>
      <c r="AE805" s="65"/>
      <c r="AO805" s="78"/>
      <c r="AP805" s="79"/>
      <c r="AQ805" s="80"/>
      <c r="AR805" s="81"/>
      <c r="BS805" s="65"/>
    </row>
    <row r="806" spans="1:71" ht="18" customHeight="1">
      <c r="A806" s="78"/>
      <c r="B806" s="79"/>
      <c r="C806" s="80"/>
      <c r="D806" s="81"/>
      <c r="AE806" s="65"/>
      <c r="AO806" s="78"/>
      <c r="AP806" s="79"/>
      <c r="AQ806" s="80"/>
      <c r="AR806" s="81"/>
      <c r="BS806" s="65"/>
    </row>
    <row r="807" spans="1:71" ht="18" customHeight="1">
      <c r="A807" s="78"/>
      <c r="B807" s="79"/>
      <c r="C807" s="80"/>
      <c r="D807" s="81"/>
      <c r="AE807" s="65"/>
      <c r="AO807" s="78"/>
      <c r="AP807" s="79"/>
      <c r="AQ807" s="80"/>
      <c r="AR807" s="81"/>
      <c r="BS807" s="65"/>
    </row>
    <row r="808" spans="1:71" ht="18" customHeight="1">
      <c r="A808" s="78"/>
      <c r="B808" s="79"/>
      <c r="C808" s="80"/>
      <c r="D808" s="81"/>
      <c r="AE808" s="65"/>
      <c r="AO808" s="78"/>
      <c r="AP808" s="79"/>
      <c r="AQ808" s="80"/>
      <c r="AR808" s="81"/>
      <c r="BS808" s="65"/>
    </row>
    <row r="809" spans="1:71" ht="18" customHeight="1">
      <c r="A809" s="78"/>
      <c r="B809" s="79"/>
      <c r="C809" s="80"/>
      <c r="D809" s="81"/>
      <c r="AE809" s="65"/>
      <c r="AO809" s="78"/>
      <c r="AP809" s="79"/>
      <c r="AQ809" s="80"/>
      <c r="AR809" s="81"/>
      <c r="BS809" s="65"/>
    </row>
    <row r="810" spans="1:71" ht="18" customHeight="1">
      <c r="A810" s="78"/>
      <c r="B810" s="79"/>
      <c r="C810" s="80"/>
      <c r="D810" s="81"/>
      <c r="AE810" s="65"/>
      <c r="AO810" s="78"/>
      <c r="AP810" s="79"/>
      <c r="AQ810" s="80"/>
      <c r="AR810" s="81"/>
      <c r="BS810" s="65"/>
    </row>
    <row r="811" spans="1:71" ht="18" customHeight="1">
      <c r="A811" s="78"/>
      <c r="B811" s="79"/>
      <c r="C811" s="80"/>
      <c r="D811" s="81"/>
      <c r="AE811" s="65"/>
      <c r="AO811" s="78"/>
      <c r="AP811" s="79"/>
      <c r="AQ811" s="80"/>
      <c r="AR811" s="81"/>
      <c r="BS811" s="65"/>
    </row>
    <row r="812" spans="1:71" ht="18" customHeight="1">
      <c r="A812" s="78"/>
      <c r="B812" s="79"/>
      <c r="C812" s="80"/>
      <c r="D812" s="81"/>
      <c r="AE812" s="65"/>
      <c r="AO812" s="78"/>
      <c r="AP812" s="79"/>
      <c r="AQ812" s="80"/>
      <c r="AR812" s="81"/>
      <c r="BS812" s="65"/>
    </row>
    <row r="813" spans="1:71" ht="18" customHeight="1">
      <c r="A813" s="78"/>
      <c r="B813" s="79"/>
      <c r="C813" s="80"/>
      <c r="D813" s="81"/>
      <c r="AE813" s="65"/>
      <c r="AO813" s="78"/>
      <c r="AP813" s="79"/>
      <c r="AQ813" s="80"/>
      <c r="AR813" s="81"/>
      <c r="BS813" s="65"/>
    </row>
    <row r="814" spans="1:71" ht="18" customHeight="1">
      <c r="A814" s="78"/>
      <c r="B814" s="79"/>
      <c r="C814" s="80"/>
      <c r="D814" s="81"/>
      <c r="AE814" s="65"/>
      <c r="AO814" s="78"/>
      <c r="AP814" s="79"/>
      <c r="AQ814" s="80"/>
      <c r="AR814" s="81"/>
      <c r="BS814" s="65"/>
    </row>
    <row r="815" spans="1:71" ht="18" customHeight="1">
      <c r="A815" s="78"/>
      <c r="B815" s="79"/>
      <c r="C815" s="80"/>
      <c r="D815" s="81"/>
      <c r="AE815" s="65"/>
      <c r="AO815" s="78"/>
      <c r="AP815" s="79"/>
      <c r="AQ815" s="80"/>
      <c r="AR815" s="81"/>
      <c r="BS815" s="65"/>
    </row>
    <row r="816" spans="1:71" ht="18" customHeight="1">
      <c r="A816" s="78"/>
      <c r="B816" s="79"/>
      <c r="C816" s="80"/>
      <c r="D816" s="81"/>
      <c r="AE816" s="65"/>
      <c r="AO816" s="78"/>
      <c r="AP816" s="79"/>
      <c r="AQ816" s="80"/>
      <c r="AR816" s="81"/>
      <c r="BS816" s="65"/>
    </row>
    <row r="817" spans="1:71" ht="18" customHeight="1">
      <c r="A817" s="78"/>
      <c r="B817" s="79"/>
      <c r="C817" s="80"/>
      <c r="D817" s="81"/>
      <c r="AE817" s="65"/>
      <c r="AO817" s="78"/>
      <c r="AP817" s="79"/>
      <c r="AQ817" s="80"/>
      <c r="AR817" s="81"/>
      <c r="BS817" s="65"/>
    </row>
    <row r="818" spans="1:71" ht="18" customHeight="1">
      <c r="A818" s="78"/>
      <c r="B818" s="79"/>
      <c r="C818" s="80"/>
      <c r="D818" s="81"/>
      <c r="AE818" s="65"/>
      <c r="AO818" s="78"/>
      <c r="AP818" s="79"/>
      <c r="AQ818" s="80"/>
      <c r="AR818" s="81"/>
      <c r="BS818" s="65"/>
    </row>
    <row r="819" spans="1:71" ht="18" customHeight="1">
      <c r="A819" s="78"/>
      <c r="B819" s="79"/>
      <c r="C819" s="80"/>
      <c r="D819" s="81"/>
      <c r="AE819" s="65"/>
      <c r="AO819" s="78"/>
      <c r="AP819" s="79"/>
      <c r="AQ819" s="80"/>
      <c r="AR819" s="81"/>
      <c r="BS819" s="65"/>
    </row>
    <row r="820" spans="1:71" ht="18" customHeight="1">
      <c r="A820" s="78"/>
      <c r="B820" s="79"/>
      <c r="C820" s="80"/>
      <c r="D820" s="81"/>
      <c r="AE820" s="65"/>
      <c r="AO820" s="78"/>
      <c r="AP820" s="79"/>
      <c r="AQ820" s="80"/>
      <c r="AR820" s="81"/>
      <c r="BS820" s="65"/>
    </row>
    <row r="821" spans="1:71" ht="18" customHeight="1">
      <c r="A821" s="78"/>
      <c r="B821" s="79"/>
      <c r="C821" s="80"/>
      <c r="D821" s="81"/>
      <c r="AE821" s="65"/>
      <c r="AO821" s="78"/>
      <c r="AP821" s="79"/>
      <c r="AQ821" s="80"/>
      <c r="AR821" s="81"/>
      <c r="BS821" s="65"/>
    </row>
    <row r="822" spans="1:71" ht="18" customHeight="1">
      <c r="A822" s="78"/>
      <c r="B822" s="79"/>
      <c r="C822" s="80"/>
      <c r="D822" s="81"/>
      <c r="AE822" s="65"/>
      <c r="AO822" s="78"/>
      <c r="AP822" s="79"/>
      <c r="AQ822" s="80"/>
      <c r="AR822" s="81"/>
      <c r="BS822" s="65"/>
    </row>
    <row r="823" spans="1:71" ht="18" customHeight="1">
      <c r="A823" s="78"/>
      <c r="B823" s="79"/>
      <c r="C823" s="80"/>
      <c r="D823" s="81"/>
      <c r="AE823" s="65"/>
      <c r="AO823" s="78"/>
      <c r="AP823" s="79"/>
      <c r="AQ823" s="80"/>
      <c r="AR823" s="81"/>
      <c r="BS823" s="65"/>
    </row>
    <row r="824" spans="1:71" ht="18" customHeight="1">
      <c r="A824" s="78"/>
      <c r="B824" s="79"/>
      <c r="C824" s="80"/>
      <c r="D824" s="81"/>
      <c r="AE824" s="65"/>
      <c r="AO824" s="78"/>
      <c r="AP824" s="79"/>
      <c r="AQ824" s="80"/>
      <c r="AR824" s="81"/>
      <c r="BS824" s="65"/>
    </row>
    <row r="825" spans="1:71" ht="18" customHeight="1">
      <c r="A825" s="78"/>
      <c r="B825" s="79"/>
      <c r="C825" s="80"/>
      <c r="D825" s="81"/>
      <c r="AE825" s="65"/>
      <c r="AO825" s="78"/>
      <c r="AP825" s="79"/>
      <c r="AQ825" s="80"/>
      <c r="AR825" s="81"/>
      <c r="BS825" s="65"/>
    </row>
    <row r="826" spans="1:71" ht="18" customHeight="1">
      <c r="A826" s="78"/>
      <c r="B826" s="79"/>
      <c r="C826" s="80"/>
      <c r="D826" s="81"/>
      <c r="AE826" s="65"/>
      <c r="AO826" s="78"/>
      <c r="AP826" s="79"/>
      <c r="AQ826" s="80"/>
      <c r="AR826" s="81"/>
      <c r="BS826" s="65"/>
    </row>
    <row r="827" spans="1:71" ht="18" customHeight="1">
      <c r="A827" s="78"/>
      <c r="B827" s="79"/>
      <c r="C827" s="80"/>
      <c r="D827" s="81"/>
      <c r="AE827" s="65"/>
      <c r="AO827" s="78"/>
      <c r="AP827" s="79"/>
      <c r="AQ827" s="80"/>
      <c r="AR827" s="81"/>
      <c r="BS827" s="65"/>
    </row>
    <row r="828" spans="1:71" ht="18" customHeight="1">
      <c r="A828" s="78"/>
      <c r="B828" s="79"/>
      <c r="C828" s="80"/>
      <c r="D828" s="81"/>
      <c r="AE828" s="65"/>
      <c r="AO828" s="78"/>
      <c r="AP828" s="79"/>
      <c r="AQ828" s="80"/>
      <c r="AR828" s="81"/>
      <c r="BS828" s="65"/>
    </row>
    <row r="829" spans="1:71" ht="18" customHeight="1">
      <c r="A829" s="78"/>
      <c r="B829" s="79"/>
      <c r="C829" s="80"/>
      <c r="D829" s="81"/>
      <c r="AE829" s="65"/>
      <c r="AO829" s="78"/>
      <c r="AP829" s="79"/>
      <c r="AQ829" s="80"/>
      <c r="AR829" s="81"/>
      <c r="BS829" s="65"/>
    </row>
    <row r="830" spans="1:71" ht="18" customHeight="1">
      <c r="A830" s="78"/>
      <c r="B830" s="79"/>
      <c r="C830" s="80"/>
      <c r="D830" s="81"/>
      <c r="AE830" s="65"/>
      <c r="AO830" s="78"/>
      <c r="AP830" s="79"/>
      <c r="AQ830" s="80"/>
      <c r="AR830" s="81"/>
      <c r="BS830" s="65"/>
    </row>
    <row r="831" spans="1:71" ht="18" customHeight="1">
      <c r="A831" s="78"/>
      <c r="B831" s="79"/>
      <c r="C831" s="80"/>
      <c r="D831" s="81"/>
      <c r="AE831" s="65"/>
      <c r="AO831" s="78"/>
      <c r="AP831" s="79"/>
      <c r="AQ831" s="80"/>
      <c r="AR831" s="81"/>
      <c r="BS831" s="65"/>
    </row>
    <row r="832" spans="1:71" ht="18" customHeight="1">
      <c r="A832" s="78"/>
      <c r="B832" s="79"/>
      <c r="C832" s="80"/>
      <c r="D832" s="81"/>
      <c r="AE832" s="65"/>
      <c r="AO832" s="78"/>
      <c r="AP832" s="79"/>
      <c r="AQ832" s="80"/>
      <c r="AR832" s="81"/>
      <c r="BS832" s="65"/>
    </row>
    <row r="833" spans="1:71" ht="18" customHeight="1">
      <c r="A833" s="78"/>
      <c r="B833" s="79"/>
      <c r="C833" s="80"/>
      <c r="D833" s="81"/>
      <c r="AE833" s="65"/>
      <c r="AO833" s="78"/>
      <c r="AP833" s="79"/>
      <c r="AQ833" s="80"/>
      <c r="AR833" s="81"/>
      <c r="BS833" s="65"/>
    </row>
    <row r="834" spans="1:71" ht="18" customHeight="1">
      <c r="A834" s="78"/>
      <c r="B834" s="79"/>
      <c r="C834" s="80"/>
      <c r="D834" s="81"/>
      <c r="AE834" s="65"/>
      <c r="AO834" s="78"/>
      <c r="AP834" s="79"/>
      <c r="AQ834" s="80"/>
      <c r="AR834" s="81"/>
      <c r="BS834" s="65"/>
    </row>
    <row r="835" spans="1:71" ht="18" customHeight="1">
      <c r="A835" s="78"/>
      <c r="B835" s="79"/>
      <c r="C835" s="80"/>
      <c r="D835" s="81"/>
      <c r="AE835" s="65"/>
      <c r="AO835" s="78"/>
      <c r="AP835" s="79"/>
      <c r="AQ835" s="80"/>
      <c r="AR835" s="81"/>
      <c r="BS835" s="65"/>
    </row>
    <row r="836" spans="1:71" ht="18" customHeight="1">
      <c r="A836" s="78"/>
      <c r="B836" s="79"/>
      <c r="C836" s="80"/>
      <c r="D836" s="81"/>
      <c r="AE836" s="65"/>
      <c r="AO836" s="78"/>
      <c r="AP836" s="79"/>
      <c r="AQ836" s="80"/>
      <c r="AR836" s="81"/>
      <c r="BS836" s="65"/>
    </row>
    <row r="837" spans="1:71" ht="18" customHeight="1">
      <c r="A837" s="78"/>
      <c r="B837" s="79"/>
      <c r="C837" s="80"/>
      <c r="D837" s="81"/>
      <c r="AE837" s="65"/>
      <c r="AO837" s="78"/>
      <c r="AP837" s="79"/>
      <c r="AQ837" s="80"/>
      <c r="AR837" s="81"/>
      <c r="BS837" s="65"/>
    </row>
    <row r="838" spans="1:71" ht="18" customHeight="1">
      <c r="A838" s="78"/>
      <c r="B838" s="79"/>
      <c r="C838" s="80"/>
      <c r="D838" s="81"/>
      <c r="AE838" s="65"/>
      <c r="AO838" s="78"/>
      <c r="AP838" s="79"/>
      <c r="AQ838" s="80"/>
      <c r="AR838" s="81"/>
      <c r="BS838" s="65"/>
    </row>
    <row r="839" spans="1:71" ht="18" customHeight="1">
      <c r="A839" s="78"/>
      <c r="B839" s="79"/>
      <c r="C839" s="80"/>
      <c r="D839" s="81"/>
      <c r="AE839" s="65"/>
      <c r="AO839" s="78"/>
      <c r="AP839" s="79"/>
      <c r="AQ839" s="80"/>
      <c r="AR839" s="81"/>
      <c r="BS839" s="65"/>
    </row>
    <row r="840" spans="1:71" ht="18" customHeight="1">
      <c r="A840" s="78"/>
      <c r="B840" s="79"/>
      <c r="C840" s="80"/>
      <c r="D840" s="81"/>
      <c r="AE840" s="65"/>
      <c r="AO840" s="78"/>
      <c r="AP840" s="79"/>
      <c r="AQ840" s="80"/>
      <c r="AR840" s="81"/>
      <c r="BS840" s="65"/>
    </row>
    <row r="841" spans="1:71" ht="18" customHeight="1">
      <c r="A841" s="78"/>
      <c r="B841" s="79"/>
      <c r="C841" s="80"/>
      <c r="D841" s="81"/>
      <c r="AE841" s="65"/>
      <c r="AO841" s="78"/>
      <c r="AP841" s="79"/>
      <c r="AQ841" s="80"/>
      <c r="AR841" s="81"/>
      <c r="BS841" s="65"/>
    </row>
    <row r="842" spans="1:71" ht="18" customHeight="1">
      <c r="A842" s="78"/>
      <c r="B842" s="79"/>
      <c r="C842" s="80"/>
      <c r="D842" s="81"/>
      <c r="AE842" s="65"/>
      <c r="AO842" s="78"/>
      <c r="AP842" s="79"/>
      <c r="AQ842" s="80"/>
      <c r="AR842" s="81"/>
      <c r="BS842" s="65"/>
    </row>
    <row r="843" spans="1:71" ht="18" customHeight="1">
      <c r="A843" s="78"/>
      <c r="B843" s="79"/>
      <c r="C843" s="80"/>
      <c r="D843" s="81"/>
      <c r="AE843" s="65"/>
      <c r="AO843" s="78"/>
      <c r="AP843" s="79"/>
      <c r="AQ843" s="80"/>
      <c r="AR843" s="81"/>
      <c r="BS843" s="65"/>
    </row>
    <row r="844" spans="1:71" ht="18" customHeight="1">
      <c r="A844" s="78"/>
      <c r="B844" s="79"/>
      <c r="C844" s="80"/>
      <c r="D844" s="81"/>
      <c r="AE844" s="65"/>
      <c r="AO844" s="78"/>
      <c r="AP844" s="79"/>
      <c r="AQ844" s="80"/>
      <c r="AR844" s="81"/>
      <c r="BS844" s="65"/>
    </row>
    <row r="845" spans="1:71" ht="18" customHeight="1">
      <c r="A845" s="78"/>
      <c r="B845" s="79"/>
      <c r="C845" s="80"/>
      <c r="D845" s="81"/>
      <c r="AE845" s="65"/>
      <c r="AO845" s="78"/>
      <c r="AP845" s="79"/>
      <c r="AQ845" s="80"/>
      <c r="AR845" s="81"/>
      <c r="BS845" s="65"/>
    </row>
    <row r="846" spans="1:71" ht="18" customHeight="1">
      <c r="A846" s="78"/>
      <c r="B846" s="79"/>
      <c r="C846" s="80"/>
      <c r="D846" s="81"/>
      <c r="AE846" s="65"/>
      <c r="AO846" s="78"/>
      <c r="AP846" s="79"/>
      <c r="AQ846" s="80"/>
      <c r="AR846" s="81"/>
      <c r="BS846" s="65"/>
    </row>
    <row r="847" spans="1:71" ht="18" customHeight="1">
      <c r="A847" s="78"/>
      <c r="B847" s="79"/>
      <c r="C847" s="80"/>
      <c r="D847" s="81"/>
      <c r="AE847" s="65"/>
      <c r="AO847" s="78"/>
      <c r="AP847" s="79"/>
      <c r="AQ847" s="80"/>
      <c r="AR847" s="81"/>
      <c r="BS847" s="65"/>
    </row>
    <row r="848" spans="1:71" ht="18" customHeight="1">
      <c r="A848" s="78"/>
      <c r="B848" s="79"/>
      <c r="C848" s="80"/>
      <c r="D848" s="81"/>
      <c r="AE848" s="65"/>
      <c r="AO848" s="78"/>
      <c r="AP848" s="79"/>
      <c r="AQ848" s="80"/>
      <c r="AR848" s="81"/>
      <c r="BS848" s="65"/>
    </row>
    <row r="849" spans="1:71" ht="18" customHeight="1">
      <c r="A849" s="78"/>
      <c r="B849" s="79"/>
      <c r="C849" s="80"/>
      <c r="D849" s="81"/>
      <c r="AE849" s="65"/>
      <c r="AO849" s="78"/>
      <c r="AP849" s="79"/>
      <c r="AQ849" s="80"/>
      <c r="AR849" s="81"/>
      <c r="BS849" s="65"/>
    </row>
    <row r="850" spans="1:71" ht="18" customHeight="1">
      <c r="A850" s="78"/>
      <c r="B850" s="79"/>
      <c r="C850" s="80"/>
      <c r="D850" s="81"/>
      <c r="AE850" s="65"/>
      <c r="AO850" s="78"/>
      <c r="AP850" s="79"/>
      <c r="AQ850" s="80"/>
      <c r="AR850" s="81"/>
      <c r="BS850" s="65"/>
    </row>
    <row r="851" spans="1:71" ht="18" customHeight="1">
      <c r="A851" s="78"/>
      <c r="B851" s="79"/>
      <c r="C851" s="80"/>
      <c r="D851" s="81"/>
      <c r="AE851" s="65"/>
      <c r="AO851" s="78"/>
      <c r="AP851" s="79"/>
      <c r="AQ851" s="80"/>
      <c r="AR851" s="81"/>
      <c r="BS851" s="65"/>
    </row>
    <row r="852" spans="1:71" ht="18" customHeight="1">
      <c r="A852" s="78"/>
      <c r="B852" s="79"/>
      <c r="C852" s="80"/>
      <c r="D852" s="81"/>
      <c r="AE852" s="65"/>
      <c r="AO852" s="78"/>
      <c r="AP852" s="79"/>
      <c r="AQ852" s="80"/>
      <c r="AR852" s="81"/>
      <c r="BS852" s="65"/>
    </row>
    <row r="853" spans="1:71" ht="18" customHeight="1">
      <c r="A853" s="78"/>
      <c r="B853" s="79"/>
      <c r="C853" s="80"/>
      <c r="D853" s="81"/>
      <c r="AE853" s="65"/>
      <c r="AO853" s="78"/>
      <c r="AP853" s="79"/>
      <c r="AQ853" s="80"/>
      <c r="AR853" s="81"/>
      <c r="BS853" s="65"/>
    </row>
    <row r="854" spans="1:71" ht="18" customHeight="1">
      <c r="A854" s="78"/>
      <c r="B854" s="79"/>
      <c r="C854" s="80"/>
      <c r="D854" s="81"/>
      <c r="AE854" s="65"/>
      <c r="AO854" s="78"/>
      <c r="AP854" s="79"/>
      <c r="AQ854" s="80"/>
      <c r="AR854" s="81"/>
      <c r="BS854" s="65"/>
    </row>
    <row r="855" spans="1:71" ht="18" customHeight="1">
      <c r="A855" s="78"/>
      <c r="B855" s="79"/>
      <c r="C855" s="80"/>
      <c r="D855" s="81"/>
      <c r="AE855" s="65"/>
      <c r="AO855" s="78"/>
      <c r="AP855" s="79"/>
      <c r="AQ855" s="80"/>
      <c r="AR855" s="81"/>
      <c r="BS855" s="65"/>
    </row>
    <row r="856" spans="1:71" ht="18" customHeight="1">
      <c r="A856" s="78"/>
      <c r="B856" s="79"/>
      <c r="C856" s="80"/>
      <c r="D856" s="81"/>
      <c r="AE856" s="65"/>
      <c r="AO856" s="78"/>
      <c r="AP856" s="79"/>
      <c r="AQ856" s="80"/>
      <c r="AR856" s="81"/>
      <c r="BS856" s="65"/>
    </row>
    <row r="857" spans="1:71" ht="18" customHeight="1">
      <c r="A857" s="78"/>
      <c r="B857" s="79"/>
      <c r="C857" s="80"/>
      <c r="D857" s="81"/>
      <c r="AE857" s="65"/>
      <c r="AO857" s="78"/>
      <c r="AP857" s="79"/>
      <c r="AQ857" s="80"/>
      <c r="AR857" s="81"/>
      <c r="BS857" s="65"/>
    </row>
    <row r="858" spans="1:71" ht="18" customHeight="1">
      <c r="A858" s="78"/>
      <c r="B858" s="79"/>
      <c r="C858" s="80"/>
      <c r="D858" s="81"/>
      <c r="AE858" s="65"/>
      <c r="AO858" s="78"/>
      <c r="AP858" s="79"/>
      <c r="AQ858" s="80"/>
      <c r="AR858" s="81"/>
      <c r="BS858" s="65"/>
    </row>
    <row r="859" spans="1:71" ht="18" customHeight="1">
      <c r="A859" s="78"/>
      <c r="B859" s="79"/>
      <c r="C859" s="80"/>
      <c r="D859" s="81"/>
      <c r="AE859" s="65"/>
      <c r="AO859" s="78"/>
      <c r="AP859" s="79"/>
      <c r="AQ859" s="80"/>
      <c r="AR859" s="81"/>
      <c r="BS859" s="65"/>
    </row>
    <row r="860" spans="1:71" ht="18" customHeight="1">
      <c r="A860" s="78"/>
      <c r="B860" s="79"/>
      <c r="C860" s="80"/>
      <c r="D860" s="81"/>
      <c r="AE860" s="65"/>
      <c r="AO860" s="78"/>
      <c r="AP860" s="79"/>
      <c r="AQ860" s="80"/>
      <c r="AR860" s="81"/>
      <c r="BS860" s="65"/>
    </row>
    <row r="861" spans="1:71" ht="18" customHeight="1">
      <c r="A861" s="78"/>
      <c r="B861" s="79"/>
      <c r="C861" s="80"/>
      <c r="D861" s="81"/>
      <c r="AE861" s="65"/>
      <c r="AO861" s="78"/>
      <c r="AP861" s="79"/>
      <c r="AQ861" s="80"/>
      <c r="AR861" s="81"/>
      <c r="BS861" s="65"/>
    </row>
    <row r="862" spans="1:71" ht="18" customHeight="1">
      <c r="A862" s="78"/>
      <c r="B862" s="79"/>
      <c r="C862" s="80"/>
      <c r="D862" s="81"/>
      <c r="AE862" s="65"/>
      <c r="AO862" s="78"/>
      <c r="AP862" s="79"/>
      <c r="AQ862" s="80"/>
      <c r="AR862" s="81"/>
      <c r="BS862" s="65"/>
    </row>
    <row r="863" spans="1:71" ht="18" customHeight="1">
      <c r="A863" s="78"/>
      <c r="B863" s="79"/>
      <c r="C863" s="80"/>
      <c r="D863" s="81"/>
      <c r="AE863" s="65"/>
      <c r="AO863" s="78"/>
      <c r="AP863" s="79"/>
      <c r="AQ863" s="80"/>
      <c r="AR863" s="81"/>
      <c r="BS863" s="65"/>
    </row>
    <row r="864" spans="1:71" ht="18" customHeight="1">
      <c r="A864" s="78"/>
      <c r="B864" s="79"/>
      <c r="C864" s="80"/>
      <c r="D864" s="81"/>
      <c r="AE864" s="65"/>
      <c r="AO864" s="78"/>
      <c r="AP864" s="79"/>
      <c r="AQ864" s="80"/>
      <c r="AR864" s="81"/>
      <c r="BS864" s="65"/>
    </row>
    <row r="865" spans="1:71" ht="18" customHeight="1">
      <c r="A865" s="78"/>
      <c r="B865" s="79"/>
      <c r="C865" s="80"/>
      <c r="D865" s="81"/>
      <c r="AE865" s="65"/>
      <c r="AO865" s="78"/>
      <c r="AP865" s="79"/>
      <c r="AQ865" s="80"/>
      <c r="AR865" s="81"/>
      <c r="BS865" s="65"/>
    </row>
    <row r="866" spans="1:71" ht="18" customHeight="1">
      <c r="A866" s="78"/>
      <c r="B866" s="79"/>
      <c r="C866" s="80"/>
      <c r="D866" s="81"/>
      <c r="AE866" s="65"/>
      <c r="AO866" s="78"/>
      <c r="AP866" s="79"/>
      <c r="AQ866" s="80"/>
      <c r="AR866" s="81"/>
      <c r="BS866" s="65"/>
    </row>
    <row r="867" spans="1:71" ht="18" customHeight="1">
      <c r="A867" s="78"/>
      <c r="B867" s="79"/>
      <c r="C867" s="80"/>
      <c r="D867" s="81"/>
      <c r="AE867" s="65"/>
      <c r="AO867" s="78"/>
      <c r="AP867" s="79"/>
      <c r="AQ867" s="80"/>
      <c r="AR867" s="81"/>
      <c r="BS867" s="65"/>
    </row>
    <row r="868" spans="1:71" ht="18" customHeight="1">
      <c r="A868" s="78"/>
      <c r="B868" s="79"/>
      <c r="C868" s="80"/>
      <c r="D868" s="81"/>
      <c r="AE868" s="65"/>
      <c r="AO868" s="78"/>
      <c r="AP868" s="79"/>
      <c r="AQ868" s="80"/>
      <c r="AR868" s="81"/>
      <c r="BS868" s="65"/>
    </row>
    <row r="869" spans="1:71" ht="18" customHeight="1">
      <c r="A869" s="78"/>
      <c r="B869" s="79"/>
      <c r="C869" s="80"/>
      <c r="D869" s="81"/>
      <c r="AE869" s="65"/>
      <c r="AO869" s="78"/>
      <c r="AP869" s="79"/>
      <c r="AQ869" s="80"/>
      <c r="AR869" s="81"/>
      <c r="BS869" s="65"/>
    </row>
    <row r="870" spans="1:71" ht="18" customHeight="1">
      <c r="A870" s="78"/>
      <c r="B870" s="79"/>
      <c r="C870" s="80"/>
      <c r="D870" s="81"/>
      <c r="AE870" s="65"/>
      <c r="AO870" s="78"/>
      <c r="AP870" s="79"/>
      <c r="AQ870" s="80"/>
      <c r="AR870" s="81"/>
      <c r="BS870" s="65"/>
    </row>
    <row r="871" spans="1:71" ht="18" customHeight="1">
      <c r="A871" s="78"/>
      <c r="B871" s="79"/>
      <c r="C871" s="80"/>
      <c r="D871" s="81"/>
      <c r="AE871" s="65"/>
      <c r="AO871" s="78"/>
      <c r="AP871" s="79"/>
      <c r="AQ871" s="80"/>
      <c r="AR871" s="81"/>
      <c r="BS871" s="65"/>
    </row>
    <row r="872" spans="1:71" ht="18" customHeight="1">
      <c r="A872" s="78"/>
      <c r="B872" s="79"/>
      <c r="C872" s="80"/>
      <c r="D872" s="81"/>
      <c r="AE872" s="65"/>
      <c r="AO872" s="78"/>
      <c r="AP872" s="79"/>
      <c r="AQ872" s="80"/>
      <c r="AR872" s="81"/>
      <c r="BS872" s="65"/>
    </row>
    <row r="873" spans="1:71" ht="18" customHeight="1">
      <c r="A873" s="78"/>
      <c r="B873" s="79"/>
      <c r="C873" s="80"/>
      <c r="D873" s="81"/>
      <c r="AE873" s="65"/>
      <c r="AO873" s="78"/>
      <c r="AP873" s="79"/>
      <c r="AQ873" s="80"/>
      <c r="AR873" s="81"/>
      <c r="BS873" s="65"/>
    </row>
    <row r="874" spans="1:71" ht="18" customHeight="1">
      <c r="A874" s="78"/>
      <c r="B874" s="79"/>
      <c r="C874" s="80"/>
      <c r="D874" s="81"/>
      <c r="AE874" s="65"/>
      <c r="AO874" s="78"/>
      <c r="AP874" s="79"/>
      <c r="AQ874" s="80"/>
      <c r="AR874" s="81"/>
      <c r="BS874" s="65"/>
    </row>
    <row r="875" spans="1:71" ht="18" customHeight="1">
      <c r="A875" s="78"/>
      <c r="B875" s="79"/>
      <c r="C875" s="80"/>
      <c r="D875" s="81"/>
      <c r="AE875" s="65"/>
      <c r="AO875" s="78"/>
      <c r="AP875" s="79"/>
      <c r="AQ875" s="80"/>
      <c r="AR875" s="81"/>
      <c r="BS875" s="65"/>
    </row>
    <row r="876" spans="1:71" ht="18" customHeight="1">
      <c r="A876" s="78"/>
      <c r="B876" s="79"/>
      <c r="C876" s="80"/>
      <c r="D876" s="81"/>
      <c r="AE876" s="65"/>
      <c r="AO876" s="78"/>
      <c r="AP876" s="79"/>
      <c r="AQ876" s="80"/>
      <c r="AR876" s="81"/>
      <c r="BS876" s="65"/>
    </row>
    <row r="877" spans="1:71" ht="18" customHeight="1">
      <c r="A877" s="78"/>
      <c r="B877" s="79"/>
      <c r="C877" s="80"/>
      <c r="D877" s="81"/>
      <c r="AE877" s="65"/>
      <c r="AO877" s="78"/>
      <c r="AP877" s="79"/>
      <c r="AQ877" s="80"/>
      <c r="AR877" s="81"/>
      <c r="BS877" s="65"/>
    </row>
    <row r="878" spans="1:71" ht="18" customHeight="1">
      <c r="A878" s="78"/>
      <c r="B878" s="79"/>
      <c r="C878" s="80"/>
      <c r="D878" s="81"/>
      <c r="AE878" s="65"/>
      <c r="AO878" s="78"/>
      <c r="AP878" s="79"/>
      <c r="AQ878" s="80"/>
      <c r="AR878" s="81"/>
      <c r="BS878" s="65"/>
    </row>
    <row r="879" spans="1:71" ht="18" customHeight="1">
      <c r="A879" s="78"/>
      <c r="B879" s="79"/>
      <c r="C879" s="80"/>
      <c r="D879" s="81"/>
      <c r="AE879" s="65"/>
      <c r="AO879" s="78"/>
      <c r="AP879" s="79"/>
      <c r="AQ879" s="80"/>
      <c r="AR879" s="81"/>
      <c r="BS879" s="65"/>
    </row>
    <row r="880" spans="1:71" ht="18" customHeight="1">
      <c r="A880" s="78"/>
      <c r="B880" s="79"/>
      <c r="C880" s="80"/>
      <c r="D880" s="81"/>
      <c r="AE880" s="65"/>
      <c r="AO880" s="78"/>
      <c r="AP880" s="79"/>
      <c r="AQ880" s="80"/>
      <c r="AR880" s="81"/>
      <c r="BS880" s="65"/>
    </row>
    <row r="881" spans="1:71" ht="18" customHeight="1">
      <c r="A881" s="78"/>
      <c r="B881" s="79"/>
      <c r="C881" s="80"/>
      <c r="D881" s="81"/>
      <c r="AE881" s="65"/>
      <c r="AO881" s="78"/>
      <c r="AP881" s="79"/>
      <c r="AQ881" s="80"/>
      <c r="AR881" s="81"/>
      <c r="BS881" s="65"/>
    </row>
    <row r="882" spans="1:71" ht="18" customHeight="1">
      <c r="A882" s="78"/>
      <c r="B882" s="79"/>
      <c r="C882" s="80"/>
      <c r="D882" s="81"/>
      <c r="AE882" s="65"/>
      <c r="AO882" s="78"/>
      <c r="AP882" s="79"/>
      <c r="AQ882" s="80"/>
      <c r="AR882" s="81"/>
      <c r="BS882" s="65"/>
    </row>
    <row r="883" spans="1:71" ht="18" customHeight="1">
      <c r="A883" s="78"/>
      <c r="B883" s="79"/>
      <c r="C883" s="80"/>
      <c r="D883" s="81"/>
      <c r="AE883" s="65"/>
      <c r="AO883" s="78"/>
      <c r="AP883" s="79"/>
      <c r="AQ883" s="80"/>
      <c r="AR883" s="81"/>
      <c r="BS883" s="65"/>
    </row>
    <row r="884" spans="1:71" ht="18" customHeight="1">
      <c r="A884" s="78"/>
      <c r="B884" s="79"/>
      <c r="C884" s="80"/>
      <c r="D884" s="81"/>
      <c r="AE884" s="65"/>
      <c r="AO884" s="78"/>
      <c r="AP884" s="79"/>
      <c r="AQ884" s="80"/>
      <c r="AR884" s="81"/>
      <c r="BS884" s="65"/>
    </row>
    <row r="885" spans="1:71" ht="18" customHeight="1">
      <c r="A885" s="78"/>
      <c r="B885" s="79"/>
      <c r="C885" s="80"/>
      <c r="D885" s="81"/>
      <c r="AE885" s="65"/>
      <c r="AO885" s="78"/>
      <c r="AP885" s="79"/>
      <c r="AQ885" s="80"/>
      <c r="AR885" s="81"/>
      <c r="BS885" s="65"/>
    </row>
    <row r="886" spans="1:71" ht="18" customHeight="1">
      <c r="A886" s="78"/>
      <c r="B886" s="79"/>
      <c r="C886" s="80"/>
      <c r="D886" s="81"/>
      <c r="AE886" s="65"/>
      <c r="AO886" s="78"/>
      <c r="AP886" s="79"/>
      <c r="AQ886" s="80"/>
      <c r="AR886" s="81"/>
      <c r="BS886" s="65"/>
    </row>
    <row r="887" spans="1:71" ht="18" customHeight="1">
      <c r="A887" s="78"/>
      <c r="B887" s="79"/>
      <c r="C887" s="80"/>
      <c r="D887" s="81"/>
      <c r="AE887" s="65"/>
      <c r="AO887" s="78"/>
      <c r="AP887" s="79"/>
      <c r="AQ887" s="80"/>
      <c r="AR887" s="81"/>
      <c r="BS887" s="65"/>
    </row>
    <row r="888" spans="1:71" ht="18" customHeight="1">
      <c r="A888" s="78"/>
      <c r="B888" s="79"/>
      <c r="C888" s="80"/>
      <c r="D888" s="81"/>
      <c r="AE888" s="65"/>
      <c r="AO888" s="78"/>
      <c r="AP888" s="79"/>
      <c r="AQ888" s="80"/>
      <c r="AR888" s="81"/>
      <c r="BS888" s="65"/>
    </row>
    <row r="889" spans="1:71" ht="18" customHeight="1">
      <c r="A889" s="78"/>
      <c r="B889" s="79"/>
      <c r="C889" s="80"/>
      <c r="D889" s="81"/>
      <c r="AE889" s="65"/>
      <c r="AO889" s="78"/>
      <c r="AP889" s="79"/>
      <c r="AQ889" s="80"/>
      <c r="AR889" s="81"/>
      <c r="BS889" s="65"/>
    </row>
    <row r="890" spans="1:71" ht="18" customHeight="1">
      <c r="A890" s="78"/>
      <c r="B890" s="79"/>
      <c r="C890" s="80"/>
      <c r="D890" s="81"/>
      <c r="AE890" s="65"/>
      <c r="AO890" s="78"/>
      <c r="AP890" s="79"/>
      <c r="AQ890" s="80"/>
      <c r="AR890" s="81"/>
      <c r="BS890" s="65"/>
    </row>
    <row r="891" spans="1:71" ht="18" customHeight="1">
      <c r="A891" s="78"/>
      <c r="B891" s="79"/>
      <c r="C891" s="80"/>
      <c r="D891" s="81"/>
      <c r="AE891" s="65"/>
      <c r="AO891" s="78"/>
      <c r="AP891" s="79"/>
      <c r="AQ891" s="80"/>
      <c r="AR891" s="81"/>
      <c r="BS891" s="65"/>
    </row>
    <row r="892" spans="1:71" ht="18" customHeight="1">
      <c r="A892" s="78"/>
      <c r="B892" s="79"/>
      <c r="C892" s="80"/>
      <c r="D892" s="81"/>
      <c r="AE892" s="65"/>
      <c r="AO892" s="78"/>
      <c r="AP892" s="79"/>
      <c r="AQ892" s="80"/>
      <c r="AR892" s="81"/>
      <c r="BS892" s="65"/>
    </row>
    <row r="893" spans="1:71" ht="18" customHeight="1">
      <c r="A893" s="78"/>
      <c r="B893" s="79"/>
      <c r="C893" s="80"/>
      <c r="D893" s="81"/>
      <c r="AE893" s="65"/>
      <c r="AO893" s="78"/>
      <c r="AP893" s="79"/>
      <c r="AQ893" s="80"/>
      <c r="AR893" s="81"/>
      <c r="BS893" s="65"/>
    </row>
    <row r="894" spans="1:71" ht="18" customHeight="1">
      <c r="A894" s="78"/>
      <c r="B894" s="79"/>
      <c r="C894" s="80"/>
      <c r="D894" s="81"/>
      <c r="AE894" s="65"/>
      <c r="AO894" s="78"/>
      <c r="AP894" s="79"/>
      <c r="AQ894" s="80"/>
      <c r="AR894" s="81"/>
      <c r="BS894" s="65"/>
    </row>
    <row r="895" spans="1:71" ht="18" customHeight="1">
      <c r="A895" s="78"/>
      <c r="B895" s="79"/>
      <c r="C895" s="80"/>
      <c r="D895" s="81"/>
      <c r="AE895" s="65"/>
      <c r="AO895" s="78"/>
      <c r="AP895" s="79"/>
      <c r="AQ895" s="80"/>
      <c r="AR895" s="81"/>
      <c r="BS895" s="65"/>
    </row>
    <row r="896" spans="1:71" ht="18" customHeight="1">
      <c r="A896" s="78"/>
      <c r="B896" s="79"/>
      <c r="C896" s="80"/>
      <c r="D896" s="81"/>
      <c r="AE896" s="65"/>
      <c r="AO896" s="78"/>
      <c r="AP896" s="79"/>
      <c r="AQ896" s="80"/>
      <c r="AR896" s="81"/>
      <c r="BS896" s="65"/>
    </row>
    <row r="897" spans="1:71" ht="18" customHeight="1">
      <c r="A897" s="78"/>
      <c r="B897" s="79"/>
      <c r="C897" s="80"/>
      <c r="D897" s="81"/>
      <c r="AE897" s="65"/>
      <c r="AO897" s="78"/>
      <c r="AP897" s="79"/>
      <c r="AQ897" s="80"/>
      <c r="AR897" s="81"/>
      <c r="BS897" s="65"/>
    </row>
    <row r="898" spans="1:71" ht="18" customHeight="1">
      <c r="A898" s="78"/>
      <c r="B898" s="79"/>
      <c r="C898" s="80"/>
      <c r="D898" s="81"/>
      <c r="AE898" s="65"/>
      <c r="AO898" s="78"/>
      <c r="AP898" s="79"/>
      <c r="AQ898" s="80"/>
      <c r="AR898" s="81"/>
      <c r="BS898" s="65"/>
    </row>
    <row r="899" spans="1:71" ht="18" customHeight="1">
      <c r="A899" s="78"/>
      <c r="B899" s="79"/>
      <c r="C899" s="80"/>
      <c r="D899" s="81"/>
      <c r="AE899" s="65"/>
      <c r="AO899" s="78"/>
      <c r="AP899" s="79"/>
      <c r="AQ899" s="80"/>
      <c r="AR899" s="81"/>
      <c r="BS899" s="65"/>
    </row>
    <row r="900" spans="1:71" ht="18" customHeight="1">
      <c r="A900" s="78"/>
      <c r="B900" s="79"/>
      <c r="C900" s="80"/>
      <c r="D900" s="81"/>
      <c r="AE900" s="65"/>
      <c r="AO900" s="78"/>
      <c r="AP900" s="79"/>
      <c r="AQ900" s="80"/>
      <c r="AR900" s="81"/>
      <c r="BS900" s="65"/>
    </row>
    <row r="901" spans="1:71" ht="18" customHeight="1">
      <c r="A901" s="78"/>
      <c r="B901" s="79"/>
      <c r="C901" s="80"/>
      <c r="D901" s="81"/>
      <c r="AE901" s="65"/>
      <c r="AO901" s="78"/>
      <c r="AP901" s="79"/>
      <c r="AQ901" s="80"/>
      <c r="AR901" s="81"/>
      <c r="BS901" s="65"/>
    </row>
    <row r="902" spans="1:71" ht="18" customHeight="1">
      <c r="A902" s="78"/>
      <c r="B902" s="79"/>
      <c r="C902" s="80"/>
      <c r="D902" s="81"/>
      <c r="AE902" s="65"/>
      <c r="AO902" s="78"/>
      <c r="AP902" s="79"/>
      <c r="AQ902" s="80"/>
      <c r="AR902" s="81"/>
      <c r="BS902" s="65"/>
    </row>
    <row r="903" spans="1:71" ht="18" customHeight="1">
      <c r="A903" s="78"/>
      <c r="B903" s="79"/>
      <c r="C903" s="80"/>
      <c r="D903" s="81"/>
      <c r="AE903" s="65"/>
      <c r="AO903" s="78"/>
      <c r="AP903" s="79"/>
      <c r="AQ903" s="80"/>
      <c r="AR903" s="81"/>
      <c r="BS903" s="65"/>
    </row>
    <row r="904" spans="1:71" ht="18" customHeight="1">
      <c r="A904" s="78"/>
      <c r="B904" s="79"/>
      <c r="C904" s="80"/>
      <c r="D904" s="81"/>
      <c r="AE904" s="65"/>
      <c r="AO904" s="78"/>
      <c r="AP904" s="79"/>
      <c r="AQ904" s="80"/>
      <c r="AR904" s="81"/>
      <c r="BS904" s="65"/>
    </row>
    <row r="905" spans="1:71" ht="18" customHeight="1">
      <c r="A905" s="78"/>
      <c r="B905" s="79"/>
      <c r="C905" s="80"/>
      <c r="D905" s="81"/>
      <c r="AE905" s="65"/>
      <c r="AO905" s="78"/>
      <c r="AP905" s="79"/>
      <c r="AQ905" s="80"/>
      <c r="AR905" s="81"/>
      <c r="BS905" s="65"/>
    </row>
    <row r="906" spans="1:71" ht="18" customHeight="1">
      <c r="A906" s="78"/>
      <c r="B906" s="79"/>
      <c r="C906" s="80"/>
      <c r="D906" s="81"/>
      <c r="AE906" s="65"/>
      <c r="AO906" s="78"/>
      <c r="AP906" s="79"/>
      <c r="AQ906" s="80"/>
      <c r="AR906" s="81"/>
      <c r="BS906" s="65"/>
    </row>
    <row r="907" spans="1:71" ht="18" customHeight="1">
      <c r="A907" s="78"/>
      <c r="B907" s="79"/>
      <c r="C907" s="80"/>
      <c r="D907" s="81"/>
      <c r="AE907" s="65"/>
      <c r="AO907" s="78"/>
      <c r="AP907" s="79"/>
      <c r="AQ907" s="80"/>
      <c r="AR907" s="81"/>
      <c r="BS907" s="65"/>
    </row>
    <row r="908" spans="1:71" ht="18" customHeight="1">
      <c r="A908" s="78"/>
      <c r="B908" s="79"/>
      <c r="C908" s="80"/>
      <c r="D908" s="81"/>
      <c r="AE908" s="65"/>
      <c r="AO908" s="78"/>
      <c r="AP908" s="79"/>
      <c r="AQ908" s="80"/>
      <c r="AR908" s="81"/>
      <c r="BS908" s="65"/>
    </row>
    <row r="909" spans="1:71" ht="18" customHeight="1">
      <c r="A909" s="78"/>
      <c r="B909" s="79"/>
      <c r="C909" s="80"/>
      <c r="D909" s="81"/>
      <c r="AE909" s="65"/>
      <c r="AO909" s="78"/>
      <c r="AP909" s="79"/>
      <c r="AQ909" s="80"/>
      <c r="AR909" s="81"/>
      <c r="BS909" s="65"/>
    </row>
    <row r="910" spans="1:71" ht="18" customHeight="1">
      <c r="A910" s="78"/>
      <c r="B910" s="79"/>
      <c r="C910" s="80"/>
      <c r="D910" s="81"/>
      <c r="AE910" s="65"/>
      <c r="AO910" s="78"/>
      <c r="AP910" s="79"/>
      <c r="AQ910" s="80"/>
      <c r="AR910" s="81"/>
      <c r="BS910" s="65"/>
    </row>
    <row r="911" spans="1:71" ht="18" customHeight="1">
      <c r="A911" s="78"/>
      <c r="B911" s="79"/>
      <c r="C911" s="80"/>
      <c r="D911" s="81"/>
      <c r="AE911" s="65"/>
      <c r="AO911" s="78"/>
      <c r="AP911" s="79"/>
      <c r="AQ911" s="80"/>
      <c r="AR911" s="81"/>
      <c r="BS911" s="65"/>
    </row>
    <row r="912" spans="1:71" ht="18" customHeight="1">
      <c r="A912" s="78"/>
      <c r="B912" s="79"/>
      <c r="C912" s="80"/>
      <c r="D912" s="81"/>
      <c r="AE912" s="65"/>
      <c r="AO912" s="78"/>
      <c r="AP912" s="79"/>
      <c r="AQ912" s="80"/>
      <c r="AR912" s="81"/>
      <c r="BS912" s="65"/>
    </row>
    <row r="913" spans="1:71" ht="18" customHeight="1">
      <c r="A913" s="78"/>
      <c r="B913" s="79"/>
      <c r="C913" s="80"/>
      <c r="D913" s="81"/>
      <c r="AE913" s="65"/>
      <c r="AO913" s="78"/>
      <c r="AP913" s="79"/>
      <c r="AQ913" s="80"/>
      <c r="AR913" s="81"/>
      <c r="BS913" s="65"/>
    </row>
    <row r="914" spans="1:71" ht="18" customHeight="1">
      <c r="A914" s="78"/>
      <c r="B914" s="79"/>
      <c r="C914" s="80"/>
      <c r="D914" s="81"/>
      <c r="AE914" s="65"/>
      <c r="AO914" s="78"/>
      <c r="AP914" s="79"/>
      <c r="AQ914" s="80"/>
      <c r="AR914" s="81"/>
      <c r="BS914" s="65"/>
    </row>
    <row r="915" spans="1:71" ht="18" customHeight="1">
      <c r="A915" s="78"/>
      <c r="B915" s="79"/>
      <c r="C915" s="80"/>
      <c r="D915" s="81"/>
      <c r="AE915" s="65"/>
      <c r="AO915" s="78"/>
      <c r="AP915" s="79"/>
      <c r="AQ915" s="80"/>
      <c r="AR915" s="81"/>
      <c r="BS915" s="65"/>
    </row>
    <row r="916" spans="1:71" ht="18" customHeight="1">
      <c r="A916" s="78"/>
      <c r="B916" s="79"/>
      <c r="C916" s="80"/>
      <c r="D916" s="81"/>
      <c r="AE916" s="65"/>
      <c r="AO916" s="78"/>
      <c r="AP916" s="79"/>
      <c r="AQ916" s="80"/>
      <c r="AR916" s="81"/>
      <c r="BS916" s="65"/>
    </row>
    <row r="917" spans="1:71" ht="18" customHeight="1">
      <c r="A917" s="78"/>
      <c r="B917" s="79"/>
      <c r="C917" s="80"/>
      <c r="D917" s="81"/>
      <c r="AE917" s="65"/>
      <c r="AO917" s="78"/>
      <c r="AP917" s="79"/>
      <c r="AQ917" s="80"/>
      <c r="AR917" s="81"/>
      <c r="BS917" s="65"/>
    </row>
    <row r="918" spans="1:71" ht="18" customHeight="1">
      <c r="A918" s="78"/>
      <c r="B918" s="79"/>
      <c r="C918" s="80"/>
      <c r="D918" s="81"/>
      <c r="AE918" s="65"/>
      <c r="AO918" s="78"/>
      <c r="AP918" s="79"/>
      <c r="AQ918" s="80"/>
      <c r="AR918" s="81"/>
      <c r="BS918" s="65"/>
    </row>
    <row r="919" spans="1:71" ht="18" customHeight="1">
      <c r="A919" s="78"/>
      <c r="B919" s="79"/>
      <c r="C919" s="80"/>
      <c r="D919" s="81"/>
      <c r="AE919" s="65"/>
      <c r="AO919" s="78"/>
      <c r="AP919" s="79"/>
      <c r="AQ919" s="80"/>
      <c r="AR919" s="81"/>
      <c r="BS919" s="65"/>
    </row>
    <row r="920" spans="1:71" ht="18" customHeight="1">
      <c r="A920" s="78"/>
      <c r="B920" s="79"/>
      <c r="C920" s="80"/>
      <c r="D920" s="81"/>
      <c r="AE920" s="65"/>
      <c r="AO920" s="78"/>
      <c r="AP920" s="79"/>
      <c r="AQ920" s="80"/>
      <c r="AR920" s="81"/>
      <c r="BS920" s="65"/>
    </row>
    <row r="921" spans="1:71" ht="18" customHeight="1">
      <c r="A921" s="78"/>
      <c r="B921" s="79"/>
      <c r="C921" s="80"/>
      <c r="D921" s="81"/>
      <c r="AE921" s="65"/>
      <c r="AO921" s="78"/>
      <c r="AP921" s="79"/>
      <c r="AQ921" s="80"/>
      <c r="AR921" s="81"/>
      <c r="BS921" s="65"/>
    </row>
    <row r="922" spans="1:71" ht="18" customHeight="1">
      <c r="A922" s="78"/>
      <c r="B922" s="79"/>
      <c r="C922" s="80"/>
      <c r="D922" s="81"/>
      <c r="AE922" s="65"/>
      <c r="AO922" s="78"/>
      <c r="AP922" s="79"/>
      <c r="AQ922" s="80"/>
      <c r="AR922" s="81"/>
      <c r="BS922" s="65"/>
    </row>
    <row r="923" spans="1:71" ht="18" customHeight="1">
      <c r="A923" s="78"/>
      <c r="B923" s="79"/>
      <c r="C923" s="80"/>
      <c r="D923" s="81"/>
      <c r="AE923" s="65"/>
      <c r="AO923" s="78"/>
      <c r="AP923" s="79"/>
      <c r="AQ923" s="80"/>
      <c r="AR923" s="81"/>
      <c r="BS923" s="65"/>
    </row>
    <row r="924" spans="1:71" ht="18" customHeight="1">
      <c r="A924" s="78"/>
      <c r="B924" s="79"/>
      <c r="C924" s="80"/>
      <c r="D924" s="81"/>
      <c r="AE924" s="65"/>
      <c r="AO924" s="78"/>
      <c r="AP924" s="79"/>
      <c r="AQ924" s="80"/>
      <c r="AR924" s="81"/>
      <c r="BS924" s="65"/>
    </row>
    <row r="925" spans="1:71" ht="18" customHeight="1">
      <c r="A925" s="78"/>
      <c r="B925" s="79"/>
      <c r="C925" s="80"/>
      <c r="D925" s="81"/>
      <c r="AE925" s="65"/>
      <c r="AO925" s="78"/>
      <c r="AP925" s="79"/>
      <c r="AQ925" s="80"/>
      <c r="AR925" s="81"/>
      <c r="BS925" s="65"/>
    </row>
    <row r="926" spans="1:71" ht="18" customHeight="1">
      <c r="A926" s="78"/>
      <c r="B926" s="79"/>
      <c r="C926" s="80"/>
      <c r="D926" s="81"/>
      <c r="AE926" s="65"/>
      <c r="AO926" s="78"/>
      <c r="AP926" s="79"/>
      <c r="AQ926" s="80"/>
      <c r="AR926" s="81"/>
      <c r="BS926" s="65"/>
    </row>
    <row r="927" spans="1:71" ht="18" customHeight="1">
      <c r="A927" s="78"/>
      <c r="B927" s="79"/>
      <c r="C927" s="80"/>
      <c r="D927" s="81"/>
      <c r="AE927" s="65"/>
      <c r="AO927" s="78"/>
      <c r="AP927" s="79"/>
      <c r="AQ927" s="80"/>
      <c r="AR927" s="81"/>
      <c r="BS927" s="65"/>
    </row>
    <row r="928" spans="1:71" ht="18" customHeight="1">
      <c r="A928" s="78"/>
      <c r="B928" s="79"/>
      <c r="C928" s="80"/>
      <c r="D928" s="81"/>
      <c r="AE928" s="65"/>
      <c r="AO928" s="78"/>
      <c r="AP928" s="79"/>
      <c r="AQ928" s="80"/>
      <c r="AR928" s="81"/>
      <c r="BS928" s="65"/>
    </row>
    <row r="929" spans="1:71" ht="18" customHeight="1">
      <c r="A929" s="78"/>
      <c r="B929" s="79"/>
      <c r="C929" s="80"/>
      <c r="D929" s="81"/>
      <c r="AE929" s="65"/>
      <c r="AO929" s="78"/>
      <c r="AP929" s="79"/>
      <c r="AQ929" s="80"/>
      <c r="AR929" s="81"/>
      <c r="BS929" s="65"/>
    </row>
    <row r="930" spans="1:71" ht="18" customHeight="1">
      <c r="A930" s="78"/>
      <c r="B930" s="79"/>
      <c r="C930" s="80"/>
      <c r="D930" s="81"/>
      <c r="AE930" s="65"/>
      <c r="AO930" s="78"/>
      <c r="AP930" s="79"/>
      <c r="AQ930" s="80"/>
      <c r="AR930" s="81"/>
      <c r="BS930" s="65"/>
    </row>
    <row r="931" spans="1:71" ht="18" customHeight="1">
      <c r="A931" s="78"/>
      <c r="B931" s="79"/>
      <c r="C931" s="80"/>
      <c r="D931" s="81"/>
      <c r="AE931" s="65"/>
      <c r="AO931" s="78"/>
      <c r="AP931" s="79"/>
      <c r="AQ931" s="80"/>
      <c r="AR931" s="81"/>
      <c r="BS931" s="65"/>
    </row>
    <row r="932" spans="1:71" ht="18" customHeight="1">
      <c r="A932" s="78"/>
      <c r="B932" s="79"/>
      <c r="C932" s="80"/>
      <c r="D932" s="81"/>
      <c r="AE932" s="65"/>
      <c r="AO932" s="78"/>
      <c r="AP932" s="79"/>
      <c r="AQ932" s="80"/>
      <c r="AR932" s="81"/>
      <c r="BS932" s="65"/>
    </row>
    <row r="933" spans="1:71" ht="18" customHeight="1">
      <c r="A933" s="78"/>
      <c r="B933" s="79"/>
      <c r="C933" s="80"/>
      <c r="D933" s="81"/>
      <c r="AE933" s="65"/>
      <c r="AO933" s="78"/>
      <c r="AP933" s="79"/>
      <c r="AQ933" s="80"/>
      <c r="AR933" s="81"/>
      <c r="BS933" s="65"/>
    </row>
    <row r="934" spans="1:71" ht="18" customHeight="1">
      <c r="A934" s="78"/>
      <c r="B934" s="79"/>
      <c r="C934" s="80"/>
      <c r="D934" s="81"/>
      <c r="AE934" s="65"/>
      <c r="AO934" s="78"/>
      <c r="AP934" s="79"/>
      <c r="AQ934" s="80"/>
      <c r="AR934" s="81"/>
      <c r="BS934" s="65"/>
    </row>
    <row r="935" spans="1:71" ht="18" customHeight="1">
      <c r="A935" s="78"/>
      <c r="B935" s="79"/>
      <c r="C935" s="80"/>
      <c r="D935" s="81"/>
      <c r="AE935" s="65"/>
      <c r="AO935" s="78"/>
      <c r="AP935" s="79"/>
      <c r="AQ935" s="80"/>
      <c r="AR935" s="81"/>
      <c r="BS935" s="65"/>
    </row>
    <row r="936" spans="1:71" ht="18" customHeight="1">
      <c r="A936" s="78"/>
      <c r="B936" s="79"/>
      <c r="C936" s="80"/>
      <c r="D936" s="81"/>
      <c r="AE936" s="65"/>
      <c r="AO936" s="78"/>
      <c r="AP936" s="79"/>
      <c r="AQ936" s="80"/>
      <c r="AR936" s="81"/>
      <c r="BS936" s="65"/>
    </row>
    <row r="937" spans="1:71" ht="18" customHeight="1">
      <c r="A937" s="78"/>
      <c r="B937" s="79"/>
      <c r="C937" s="80"/>
      <c r="D937" s="81"/>
      <c r="AE937" s="65"/>
      <c r="AO937" s="78"/>
      <c r="AP937" s="79"/>
      <c r="AQ937" s="80"/>
      <c r="AR937" s="81"/>
      <c r="BS937" s="65"/>
    </row>
    <row r="938" spans="1:71" ht="18" customHeight="1">
      <c r="A938" s="78"/>
      <c r="B938" s="79"/>
      <c r="C938" s="80"/>
      <c r="D938" s="81"/>
      <c r="AE938" s="65"/>
      <c r="AO938" s="78"/>
      <c r="AP938" s="79"/>
      <c r="AQ938" s="80"/>
      <c r="AR938" s="81"/>
      <c r="BS938" s="65"/>
    </row>
    <row r="939" spans="1:71" ht="18" customHeight="1">
      <c r="A939" s="78"/>
      <c r="B939" s="79"/>
      <c r="C939" s="80"/>
      <c r="D939" s="81"/>
      <c r="AE939" s="65"/>
      <c r="AO939" s="78"/>
      <c r="AP939" s="79"/>
      <c r="AQ939" s="80"/>
      <c r="AR939" s="81"/>
      <c r="BS939" s="65"/>
    </row>
    <row r="940" spans="1:71" ht="18" customHeight="1">
      <c r="A940" s="78"/>
      <c r="B940" s="79"/>
      <c r="C940" s="80"/>
      <c r="D940" s="81"/>
      <c r="AE940" s="65"/>
      <c r="AO940" s="78"/>
      <c r="AP940" s="79"/>
      <c r="AQ940" s="80"/>
      <c r="AR940" s="81"/>
      <c r="BS940" s="65"/>
    </row>
    <row r="941" spans="1:71" ht="18" customHeight="1">
      <c r="A941" s="78"/>
      <c r="B941" s="79"/>
      <c r="C941" s="80"/>
      <c r="D941" s="81"/>
      <c r="AE941" s="65"/>
      <c r="AO941" s="78"/>
      <c r="AP941" s="79"/>
      <c r="AQ941" s="80"/>
      <c r="AR941" s="81"/>
      <c r="BS941" s="65"/>
    </row>
    <row r="942" spans="1:71" ht="18" customHeight="1">
      <c r="A942" s="78"/>
      <c r="B942" s="79"/>
      <c r="C942" s="80"/>
      <c r="D942" s="81"/>
      <c r="AE942" s="65"/>
      <c r="AO942" s="78"/>
      <c r="AP942" s="79"/>
      <c r="AQ942" s="80"/>
      <c r="AR942" s="81"/>
      <c r="BS942" s="65"/>
    </row>
    <row r="943" spans="1:71" ht="18" customHeight="1">
      <c r="A943" s="78"/>
      <c r="B943" s="79"/>
      <c r="C943" s="80"/>
      <c r="D943" s="81"/>
      <c r="AE943" s="65"/>
      <c r="AO943" s="78"/>
      <c r="AP943" s="79"/>
      <c r="AQ943" s="80"/>
      <c r="AR943" s="81"/>
      <c r="BS943" s="65"/>
    </row>
    <row r="944" spans="1:71" ht="18" customHeight="1">
      <c r="A944" s="78"/>
      <c r="B944" s="79"/>
      <c r="C944" s="80"/>
      <c r="D944" s="81"/>
      <c r="AE944" s="65"/>
      <c r="AO944" s="78"/>
      <c r="AP944" s="79"/>
      <c r="AQ944" s="80"/>
      <c r="AR944" s="81"/>
      <c r="BS944" s="65"/>
    </row>
    <row r="945" spans="1:71" ht="18" customHeight="1">
      <c r="A945" s="78"/>
      <c r="B945" s="79"/>
      <c r="C945" s="80"/>
      <c r="D945" s="81"/>
      <c r="AE945" s="65"/>
      <c r="AO945" s="78"/>
      <c r="AP945" s="79"/>
      <c r="AQ945" s="80"/>
      <c r="AR945" s="81"/>
      <c r="BS945" s="65"/>
    </row>
    <row r="946" spans="1:71" ht="18" customHeight="1">
      <c r="A946" s="78"/>
      <c r="B946" s="79"/>
      <c r="C946" s="80"/>
      <c r="D946" s="81"/>
      <c r="AE946" s="65"/>
      <c r="AO946" s="78"/>
      <c r="AP946" s="79"/>
      <c r="AQ946" s="80"/>
      <c r="AR946" s="81"/>
      <c r="BS946" s="65"/>
    </row>
    <row r="947" spans="1:71" ht="18" customHeight="1">
      <c r="A947" s="78"/>
      <c r="B947" s="79"/>
      <c r="C947" s="80"/>
      <c r="D947" s="81"/>
      <c r="AE947" s="65"/>
      <c r="AO947" s="78"/>
      <c r="AP947" s="79"/>
      <c r="AQ947" s="80"/>
      <c r="AR947" s="81"/>
      <c r="BS947" s="65"/>
    </row>
    <row r="948" spans="1:71" ht="18" customHeight="1">
      <c r="A948" s="78"/>
      <c r="B948" s="79"/>
      <c r="C948" s="80"/>
      <c r="D948" s="81"/>
      <c r="AE948" s="65"/>
      <c r="AO948" s="78"/>
      <c r="AP948" s="79"/>
      <c r="AQ948" s="80"/>
      <c r="AR948" s="81"/>
      <c r="BS948" s="65"/>
    </row>
    <row r="949" spans="1:71" ht="18" customHeight="1">
      <c r="A949" s="78"/>
      <c r="B949" s="79"/>
      <c r="C949" s="80"/>
      <c r="D949" s="81"/>
      <c r="AE949" s="65"/>
      <c r="AO949" s="78"/>
      <c r="AP949" s="79"/>
      <c r="AQ949" s="80"/>
      <c r="AR949" s="81"/>
      <c r="BS949" s="65"/>
    </row>
    <row r="950" spans="1:71" ht="18" customHeight="1">
      <c r="A950" s="78"/>
      <c r="B950" s="79"/>
      <c r="C950" s="80"/>
      <c r="D950" s="81"/>
      <c r="AE950" s="65"/>
      <c r="AO950" s="78"/>
      <c r="AP950" s="79"/>
      <c r="AQ950" s="80"/>
      <c r="AR950" s="81"/>
      <c r="BS950" s="65"/>
    </row>
    <row r="951" spans="1:71" ht="18" customHeight="1">
      <c r="A951" s="78"/>
      <c r="B951" s="79"/>
      <c r="C951" s="80"/>
      <c r="D951" s="81"/>
      <c r="AE951" s="65"/>
      <c r="AO951" s="78"/>
      <c r="AP951" s="79"/>
      <c r="AQ951" s="80"/>
      <c r="AR951" s="81"/>
      <c r="BS951" s="65"/>
    </row>
    <row r="952" spans="1:71" ht="18" customHeight="1">
      <c r="A952" s="78"/>
      <c r="B952" s="79"/>
      <c r="C952" s="80"/>
      <c r="D952" s="81"/>
      <c r="AE952" s="65"/>
      <c r="AO952" s="78"/>
      <c r="AP952" s="79"/>
      <c r="AQ952" s="80"/>
      <c r="AR952" s="81"/>
      <c r="BS952" s="65"/>
    </row>
    <row r="953" spans="1:71" ht="18" customHeight="1">
      <c r="A953" s="78"/>
      <c r="B953" s="79"/>
      <c r="C953" s="80"/>
      <c r="D953" s="81"/>
      <c r="AE953" s="65"/>
      <c r="AO953" s="78"/>
      <c r="AP953" s="79"/>
      <c r="AQ953" s="80"/>
      <c r="AR953" s="81"/>
      <c r="BS953" s="65"/>
    </row>
    <row r="954" spans="1:71" ht="18" customHeight="1">
      <c r="A954" s="78"/>
      <c r="B954" s="79"/>
      <c r="C954" s="80"/>
      <c r="D954" s="81"/>
      <c r="AE954" s="65"/>
      <c r="AO954" s="78"/>
      <c r="AP954" s="79"/>
      <c r="AQ954" s="80"/>
      <c r="AR954" s="81"/>
      <c r="BS954" s="65"/>
    </row>
    <row r="955" spans="1:71" ht="18" customHeight="1">
      <c r="A955" s="78"/>
      <c r="B955" s="79"/>
      <c r="C955" s="80"/>
      <c r="D955" s="81"/>
      <c r="AE955" s="65"/>
      <c r="AO955" s="78"/>
      <c r="AP955" s="79"/>
      <c r="AQ955" s="80"/>
      <c r="AR955" s="81"/>
      <c r="BS955" s="65"/>
    </row>
    <row r="956" spans="1:71" ht="18" customHeight="1">
      <c r="A956" s="78"/>
      <c r="B956" s="79"/>
      <c r="C956" s="80"/>
      <c r="D956" s="81"/>
      <c r="AE956" s="65"/>
      <c r="AO956" s="78"/>
      <c r="AP956" s="79"/>
      <c r="AQ956" s="80"/>
      <c r="AR956" s="81"/>
      <c r="BS956" s="65"/>
    </row>
    <row r="957" spans="1:71" ht="18" customHeight="1">
      <c r="A957" s="78"/>
      <c r="B957" s="79"/>
      <c r="C957" s="80"/>
      <c r="D957" s="81"/>
      <c r="AE957" s="65"/>
      <c r="AO957" s="78"/>
      <c r="AP957" s="79"/>
      <c r="AQ957" s="80"/>
      <c r="AR957" s="81"/>
      <c r="BS957" s="65"/>
    </row>
    <row r="958" spans="1:71" ht="18" customHeight="1">
      <c r="A958" s="78"/>
      <c r="B958" s="79"/>
      <c r="C958" s="80"/>
      <c r="D958" s="81"/>
      <c r="AE958" s="65"/>
      <c r="AO958" s="78"/>
      <c r="AP958" s="79"/>
      <c r="AQ958" s="80"/>
      <c r="AR958" s="81"/>
      <c r="BS958" s="65"/>
    </row>
    <row r="959" spans="1:71" ht="18" customHeight="1">
      <c r="A959" s="78"/>
      <c r="B959" s="79"/>
      <c r="C959" s="80"/>
      <c r="D959" s="81"/>
      <c r="AE959" s="65"/>
      <c r="AO959" s="78"/>
      <c r="AP959" s="79"/>
      <c r="AQ959" s="80"/>
      <c r="AR959" s="81"/>
      <c r="BS959" s="65"/>
    </row>
    <row r="960" spans="1:71" ht="18" customHeight="1">
      <c r="A960" s="78"/>
      <c r="B960" s="79"/>
      <c r="C960" s="80"/>
      <c r="D960" s="81"/>
      <c r="AE960" s="65"/>
      <c r="AO960" s="78"/>
      <c r="AP960" s="79"/>
      <c r="AQ960" s="80"/>
      <c r="AR960" s="81"/>
      <c r="BS960" s="65"/>
    </row>
    <row r="961" spans="1:71" ht="18" customHeight="1">
      <c r="A961" s="78"/>
      <c r="B961" s="79"/>
      <c r="C961" s="80"/>
      <c r="D961" s="81"/>
      <c r="AE961" s="65"/>
      <c r="AO961" s="78"/>
      <c r="AP961" s="79"/>
      <c r="AQ961" s="80"/>
      <c r="AR961" s="81"/>
      <c r="BS961" s="65"/>
    </row>
    <row r="962" spans="1:71" ht="18" customHeight="1">
      <c r="A962" s="78"/>
      <c r="B962" s="79"/>
      <c r="C962" s="80"/>
      <c r="D962" s="81"/>
      <c r="AE962" s="65"/>
      <c r="AO962" s="78"/>
      <c r="AP962" s="79"/>
      <c r="AQ962" s="80"/>
      <c r="AR962" s="81"/>
      <c r="BS962" s="65"/>
    </row>
    <row r="963" spans="1:71" ht="18" customHeight="1">
      <c r="A963" s="78"/>
      <c r="B963" s="79"/>
      <c r="C963" s="80"/>
      <c r="D963" s="81"/>
      <c r="AE963" s="65"/>
      <c r="AO963" s="78"/>
      <c r="AP963" s="79"/>
      <c r="AQ963" s="80"/>
      <c r="AR963" s="81"/>
      <c r="BS963" s="65"/>
    </row>
    <row r="964" spans="1:71" ht="18" customHeight="1">
      <c r="A964" s="78"/>
      <c r="B964" s="79"/>
      <c r="C964" s="80"/>
      <c r="D964" s="81"/>
      <c r="AE964" s="65"/>
      <c r="AO964" s="78"/>
      <c r="AP964" s="79"/>
      <c r="AQ964" s="80"/>
      <c r="AR964" s="81"/>
      <c r="BS964" s="65"/>
    </row>
    <row r="965" spans="1:71" ht="18" customHeight="1">
      <c r="A965" s="78"/>
      <c r="B965" s="79"/>
      <c r="C965" s="80"/>
      <c r="D965" s="81"/>
      <c r="AE965" s="65"/>
      <c r="AO965" s="78"/>
      <c r="AP965" s="79"/>
      <c r="AQ965" s="80"/>
      <c r="AR965" s="81"/>
      <c r="BS965" s="65"/>
    </row>
    <row r="966" spans="1:71" ht="18" customHeight="1">
      <c r="A966" s="78"/>
      <c r="B966" s="79"/>
      <c r="C966" s="80"/>
      <c r="D966" s="81"/>
      <c r="AE966" s="65"/>
      <c r="AO966" s="78"/>
      <c r="AP966" s="79"/>
      <c r="AQ966" s="80"/>
      <c r="AR966" s="81"/>
      <c r="BS966" s="65"/>
    </row>
    <row r="967" spans="1:71" ht="18" customHeight="1">
      <c r="A967" s="78"/>
      <c r="B967" s="79"/>
      <c r="C967" s="80"/>
      <c r="D967" s="81"/>
      <c r="AE967" s="65"/>
      <c r="AO967" s="78"/>
      <c r="AP967" s="79"/>
      <c r="AQ967" s="80"/>
      <c r="AR967" s="81"/>
      <c r="BS967" s="65"/>
    </row>
    <row r="968" spans="1:71" ht="18" customHeight="1">
      <c r="A968" s="78"/>
      <c r="B968" s="79"/>
      <c r="C968" s="80"/>
      <c r="D968" s="81"/>
      <c r="AE968" s="65"/>
      <c r="AO968" s="78"/>
      <c r="AP968" s="79"/>
      <c r="AQ968" s="80"/>
      <c r="AR968" s="81"/>
      <c r="BS968" s="65"/>
    </row>
    <row r="969" spans="1:71" ht="18" customHeight="1">
      <c r="A969" s="78"/>
      <c r="B969" s="79"/>
      <c r="C969" s="80"/>
      <c r="D969" s="81"/>
      <c r="AE969" s="65"/>
      <c r="AO969" s="78"/>
      <c r="AP969" s="79"/>
      <c r="AQ969" s="80"/>
      <c r="AR969" s="81"/>
      <c r="BS969" s="65"/>
    </row>
    <row r="970" spans="1:71" ht="18" customHeight="1">
      <c r="A970" s="78"/>
      <c r="B970" s="79"/>
      <c r="C970" s="80"/>
      <c r="D970" s="81"/>
      <c r="AE970" s="65"/>
      <c r="AO970" s="78"/>
      <c r="AP970" s="79"/>
      <c r="AQ970" s="80"/>
      <c r="AR970" s="81"/>
      <c r="BS970" s="65"/>
    </row>
    <row r="971" spans="1:71" ht="18" customHeight="1">
      <c r="A971" s="78"/>
      <c r="B971" s="79"/>
      <c r="C971" s="80"/>
      <c r="D971" s="81"/>
      <c r="AE971" s="65"/>
      <c r="AO971" s="78"/>
      <c r="AP971" s="79"/>
      <c r="AQ971" s="80"/>
      <c r="AR971" s="81"/>
      <c r="BS971" s="65"/>
    </row>
    <row r="972" spans="1:71" ht="18" customHeight="1">
      <c r="A972" s="78"/>
      <c r="B972" s="79"/>
      <c r="C972" s="80"/>
      <c r="D972" s="81"/>
      <c r="AE972" s="65"/>
      <c r="AO972" s="78"/>
      <c r="AP972" s="79"/>
      <c r="AQ972" s="80"/>
      <c r="AR972" s="81"/>
      <c r="BS972" s="65"/>
    </row>
    <row r="973" spans="1:71" ht="18" customHeight="1">
      <c r="A973" s="78"/>
      <c r="B973" s="79"/>
      <c r="C973" s="80"/>
      <c r="D973" s="81"/>
      <c r="AE973" s="65"/>
      <c r="AO973" s="78"/>
      <c r="AP973" s="79"/>
      <c r="AQ973" s="80"/>
      <c r="AR973" s="81"/>
      <c r="BS973" s="65"/>
    </row>
    <row r="974" spans="1:71" ht="18" customHeight="1">
      <c r="A974" s="78"/>
      <c r="B974" s="79"/>
      <c r="C974" s="80"/>
      <c r="D974" s="81"/>
      <c r="AE974" s="65"/>
      <c r="AO974" s="78"/>
      <c r="AP974" s="79"/>
      <c r="AQ974" s="80"/>
      <c r="AR974" s="81"/>
      <c r="BS974" s="65"/>
    </row>
    <row r="975" spans="1:71" ht="18" customHeight="1">
      <c r="A975" s="78"/>
      <c r="B975" s="79"/>
      <c r="C975" s="80"/>
      <c r="D975" s="81"/>
      <c r="AE975" s="65"/>
      <c r="AO975" s="78"/>
      <c r="AP975" s="79"/>
      <c r="AQ975" s="80"/>
      <c r="AR975" s="81"/>
      <c r="BS975" s="65"/>
    </row>
    <row r="976" spans="1:71" ht="18" customHeight="1">
      <c r="A976" s="78"/>
      <c r="B976" s="79"/>
      <c r="C976" s="80"/>
      <c r="D976" s="81"/>
      <c r="AE976" s="65"/>
      <c r="AO976" s="78"/>
      <c r="AP976" s="79"/>
      <c r="AQ976" s="80"/>
      <c r="AR976" s="81"/>
      <c r="BS976" s="65"/>
    </row>
    <row r="977" spans="1:71" ht="18" customHeight="1">
      <c r="A977" s="78"/>
      <c r="B977" s="79"/>
      <c r="C977" s="80"/>
      <c r="D977" s="81"/>
      <c r="AE977" s="65"/>
      <c r="AO977" s="78"/>
      <c r="AP977" s="79"/>
      <c r="AQ977" s="80"/>
      <c r="AR977" s="81"/>
      <c r="BS977" s="65"/>
    </row>
    <row r="978" spans="1:71" ht="18" customHeight="1">
      <c r="A978" s="78"/>
      <c r="B978" s="79"/>
      <c r="C978" s="80"/>
      <c r="D978" s="81"/>
      <c r="AE978" s="65"/>
      <c r="AO978" s="78"/>
      <c r="AP978" s="79"/>
      <c r="AQ978" s="80"/>
      <c r="AR978" s="81"/>
      <c r="BS978" s="65"/>
    </row>
    <row r="979" spans="1:71" ht="18" customHeight="1">
      <c r="A979" s="78"/>
      <c r="B979" s="79"/>
      <c r="C979" s="80"/>
      <c r="D979" s="81"/>
      <c r="AE979" s="65"/>
      <c r="AO979" s="78"/>
      <c r="AP979" s="79"/>
      <c r="AQ979" s="80"/>
      <c r="AR979" s="81"/>
      <c r="BS979" s="65"/>
    </row>
    <row r="980" spans="1:71" ht="18" customHeight="1">
      <c r="A980" s="78"/>
      <c r="B980" s="79"/>
      <c r="C980" s="80"/>
      <c r="D980" s="81"/>
      <c r="AE980" s="65"/>
      <c r="AO980" s="78"/>
      <c r="AP980" s="79"/>
      <c r="AQ980" s="80"/>
      <c r="AR980" s="81"/>
      <c r="BS980" s="65"/>
    </row>
    <row r="981" spans="1:71" ht="18" customHeight="1">
      <c r="A981" s="78"/>
      <c r="B981" s="79"/>
      <c r="C981" s="80"/>
      <c r="D981" s="81"/>
      <c r="AE981" s="65"/>
      <c r="AO981" s="78"/>
      <c r="AP981" s="79"/>
      <c r="AQ981" s="80"/>
      <c r="AR981" s="81"/>
      <c r="BS981" s="65"/>
    </row>
    <row r="982" spans="1:71" ht="18" customHeight="1">
      <c r="A982" s="78"/>
      <c r="B982" s="79"/>
      <c r="C982" s="80"/>
      <c r="D982" s="81"/>
      <c r="AE982" s="65"/>
      <c r="AO982" s="78"/>
      <c r="AP982" s="79"/>
      <c r="AQ982" s="80"/>
      <c r="AR982" s="81"/>
      <c r="BS982" s="65"/>
    </row>
    <row r="983" spans="1:71" ht="18" customHeight="1">
      <c r="A983" s="78"/>
      <c r="B983" s="79"/>
      <c r="C983" s="80"/>
      <c r="D983" s="81"/>
      <c r="AE983" s="65"/>
      <c r="AO983" s="78"/>
      <c r="AP983" s="79"/>
      <c r="AQ983" s="80"/>
      <c r="AR983" s="81"/>
      <c r="BS983" s="65"/>
    </row>
    <row r="984" spans="1:71" ht="18" customHeight="1">
      <c r="A984" s="78"/>
      <c r="B984" s="79"/>
      <c r="C984" s="80"/>
      <c r="D984" s="81"/>
      <c r="AE984" s="65"/>
      <c r="AO984" s="78"/>
      <c r="AP984" s="79"/>
      <c r="AQ984" s="80"/>
      <c r="AR984" s="81"/>
      <c r="BS984" s="65"/>
    </row>
    <row r="985" spans="1:71" ht="18" customHeight="1">
      <c r="A985" s="78"/>
      <c r="B985" s="79"/>
      <c r="C985" s="80"/>
      <c r="D985" s="81"/>
      <c r="AE985" s="65"/>
      <c r="AO985" s="78"/>
      <c r="AP985" s="79"/>
      <c r="AQ985" s="80"/>
      <c r="AR985" s="81"/>
      <c r="BS985" s="65"/>
    </row>
    <row r="986" spans="1:71" ht="18" customHeight="1">
      <c r="A986" s="78"/>
      <c r="B986" s="79"/>
      <c r="C986" s="80"/>
      <c r="D986" s="81"/>
      <c r="AE986" s="65"/>
      <c r="AO986" s="78"/>
      <c r="AP986" s="79"/>
      <c r="AQ986" s="80"/>
      <c r="AR986" s="81"/>
      <c r="BS986" s="65"/>
    </row>
    <row r="987" spans="1:71" ht="18" customHeight="1">
      <c r="A987" s="78"/>
      <c r="B987" s="79"/>
      <c r="C987" s="80"/>
      <c r="D987" s="81"/>
      <c r="AE987" s="65"/>
      <c r="AO987" s="78"/>
      <c r="AP987" s="79"/>
      <c r="AQ987" s="80"/>
      <c r="AR987" s="81"/>
      <c r="BS987" s="65"/>
    </row>
    <row r="988" spans="1:71" ht="18" customHeight="1">
      <c r="A988" s="78"/>
      <c r="B988" s="79"/>
      <c r="C988" s="80"/>
      <c r="D988" s="81"/>
      <c r="AE988" s="65"/>
      <c r="AO988" s="78"/>
      <c r="AP988" s="79"/>
      <c r="AQ988" s="80"/>
      <c r="AR988" s="81"/>
      <c r="BS988" s="65"/>
    </row>
    <row r="989" spans="1:71" ht="18" customHeight="1">
      <c r="A989" s="78"/>
      <c r="B989" s="79"/>
      <c r="C989" s="80"/>
      <c r="D989" s="81"/>
      <c r="AE989" s="65"/>
      <c r="AO989" s="78"/>
      <c r="AP989" s="79"/>
      <c r="AQ989" s="80"/>
      <c r="AR989" s="81"/>
      <c r="BS989" s="65"/>
    </row>
    <row r="990" spans="1:71" ht="18" customHeight="1">
      <c r="A990" s="78"/>
      <c r="B990" s="79"/>
      <c r="C990" s="80"/>
      <c r="D990" s="81"/>
      <c r="AE990" s="65"/>
      <c r="AO990" s="78"/>
      <c r="AP990" s="79"/>
      <c r="AQ990" s="80"/>
      <c r="AR990" s="81"/>
      <c r="BS990" s="65"/>
    </row>
    <row r="991" spans="1:71" ht="18" customHeight="1">
      <c r="A991" s="78"/>
      <c r="B991" s="79"/>
      <c r="C991" s="80"/>
      <c r="D991" s="81"/>
      <c r="AE991" s="65"/>
      <c r="AO991" s="78"/>
      <c r="AP991" s="79"/>
      <c r="AQ991" s="80"/>
      <c r="AR991" s="81"/>
      <c r="BS991" s="65"/>
    </row>
    <row r="992" spans="1:71" ht="18" customHeight="1">
      <c r="A992" s="78"/>
      <c r="B992" s="79"/>
      <c r="C992" s="80"/>
      <c r="D992" s="81"/>
      <c r="AE992" s="65"/>
      <c r="AO992" s="78"/>
      <c r="AP992" s="79"/>
      <c r="AQ992" s="80"/>
      <c r="AR992" s="81"/>
      <c r="BS992" s="65"/>
    </row>
    <row r="993" spans="1:71" ht="18" customHeight="1">
      <c r="A993" s="78"/>
      <c r="B993" s="79"/>
      <c r="C993" s="80"/>
      <c r="D993" s="81"/>
      <c r="AE993" s="65"/>
      <c r="AO993" s="78"/>
      <c r="AP993" s="79"/>
      <c r="AQ993" s="80"/>
      <c r="AR993" s="81"/>
      <c r="BS993" s="65"/>
    </row>
    <row r="994" spans="1:71" ht="18" customHeight="1">
      <c r="A994" s="78"/>
      <c r="B994" s="79"/>
      <c r="C994" s="80"/>
      <c r="D994" s="81"/>
      <c r="AE994" s="65"/>
      <c r="AO994" s="78"/>
      <c r="AP994" s="79"/>
      <c r="AQ994" s="80"/>
      <c r="AR994" s="81"/>
      <c r="BS994" s="65"/>
    </row>
    <row r="995" spans="1:71" ht="18" customHeight="1">
      <c r="A995" s="78"/>
      <c r="B995" s="79"/>
      <c r="C995" s="80"/>
      <c r="D995" s="81"/>
      <c r="AE995" s="65"/>
      <c r="AO995" s="78"/>
      <c r="AP995" s="79"/>
      <c r="AQ995" s="80"/>
      <c r="AR995" s="81"/>
      <c r="BS995" s="65"/>
    </row>
    <row r="996" spans="1:71" ht="18" customHeight="1">
      <c r="A996" s="78"/>
      <c r="B996" s="79"/>
      <c r="C996" s="80"/>
      <c r="D996" s="81"/>
      <c r="AE996" s="65"/>
      <c r="AO996" s="78"/>
      <c r="AP996" s="79"/>
      <c r="AQ996" s="80"/>
      <c r="AR996" s="81"/>
      <c r="BS996" s="65"/>
    </row>
    <row r="997" spans="1:71" ht="18" customHeight="1">
      <c r="A997" s="78"/>
      <c r="B997" s="79"/>
      <c r="C997" s="80"/>
      <c r="D997" s="81"/>
      <c r="AE997" s="65"/>
      <c r="AO997" s="78"/>
      <c r="AP997" s="79"/>
      <c r="AQ997" s="80"/>
      <c r="AR997" s="81"/>
      <c r="BS997" s="65"/>
    </row>
    <row r="998" spans="1:71" ht="18" customHeight="1">
      <c r="A998" s="78"/>
      <c r="B998" s="79"/>
      <c r="C998" s="80"/>
      <c r="D998" s="81"/>
      <c r="AE998" s="65"/>
      <c r="AO998" s="78"/>
      <c r="AP998" s="79"/>
      <c r="AQ998" s="80"/>
      <c r="AR998" s="81"/>
      <c r="BS998" s="65"/>
    </row>
    <row r="999" spans="1:71" ht="18" customHeight="1">
      <c r="A999" s="78"/>
      <c r="B999" s="79"/>
      <c r="C999" s="80"/>
      <c r="D999" s="81"/>
      <c r="AE999" s="65"/>
      <c r="AO999" s="78"/>
      <c r="AP999" s="79"/>
      <c r="AQ999" s="80"/>
      <c r="AR999" s="81"/>
      <c r="BS999" s="65"/>
    </row>
  </sheetData>
  <mergeCells count="194">
    <mergeCell ref="E94:P94"/>
    <mergeCell ref="E95:P95"/>
    <mergeCell ref="E96:P96"/>
    <mergeCell ref="E97:P97"/>
    <mergeCell ref="E98:P98"/>
    <mergeCell ref="Q98:AB98"/>
    <mergeCell ref="E99:P99"/>
    <mergeCell ref="Q99:AB99"/>
    <mergeCell ref="E87:P87"/>
    <mergeCell ref="Q87:AB87"/>
    <mergeCell ref="Q88:AB88"/>
    <mergeCell ref="E88:P88"/>
    <mergeCell ref="E89:P89"/>
    <mergeCell ref="E90:P90"/>
    <mergeCell ref="E91:P91"/>
    <mergeCell ref="E92:P92"/>
    <mergeCell ref="E93:P93"/>
    <mergeCell ref="E82:P82"/>
    <mergeCell ref="Q82:AB82"/>
    <mergeCell ref="E83:P83"/>
    <mergeCell ref="Q83:AB83"/>
    <mergeCell ref="E84:P84"/>
    <mergeCell ref="Q84:AB84"/>
    <mergeCell ref="E85:P85"/>
    <mergeCell ref="Q85:AB85"/>
    <mergeCell ref="E86:P86"/>
    <mergeCell ref="Q86:AB86"/>
    <mergeCell ref="A71:D71"/>
    <mergeCell ref="E71:AB71"/>
    <mergeCell ref="A78:AE78"/>
    <mergeCell ref="A79:D79"/>
    <mergeCell ref="AC79:AD79"/>
    <mergeCell ref="A80:D80"/>
    <mergeCell ref="E80:P80"/>
    <mergeCell ref="Q80:AB80"/>
    <mergeCell ref="Q81:AB81"/>
    <mergeCell ref="E81:P81"/>
    <mergeCell ref="E28:E29"/>
    <mergeCell ref="H30:H31"/>
    <mergeCell ref="K32:K33"/>
    <mergeCell ref="N34:N35"/>
    <mergeCell ref="T38:T39"/>
    <mergeCell ref="W40:W41"/>
    <mergeCell ref="Z42:Z43"/>
    <mergeCell ref="A55:D55"/>
    <mergeCell ref="E55:AB55"/>
    <mergeCell ref="A117:D117"/>
    <mergeCell ref="A118:D118"/>
    <mergeCell ref="A123:D133"/>
    <mergeCell ref="E110:P110"/>
    <mergeCell ref="E111:P111"/>
    <mergeCell ref="E112:P112"/>
    <mergeCell ref="E113:P113"/>
    <mergeCell ref="E114:P114"/>
    <mergeCell ref="E115:P115"/>
    <mergeCell ref="A116:D116"/>
    <mergeCell ref="Q115:AB115"/>
    <mergeCell ref="AC116:AD116"/>
    <mergeCell ref="AC117:AD117"/>
    <mergeCell ref="AC118:AD118"/>
    <mergeCell ref="Q104:AB104"/>
    <mergeCell ref="Q105:AB105"/>
    <mergeCell ref="Q106:AB106"/>
    <mergeCell ref="Q107:AB107"/>
    <mergeCell ref="Q108:AB108"/>
    <mergeCell ref="Q109:AB109"/>
    <mergeCell ref="Q110:AB110"/>
    <mergeCell ref="E105:P105"/>
    <mergeCell ref="E106:P106"/>
    <mergeCell ref="E107:P107"/>
    <mergeCell ref="E108:P108"/>
    <mergeCell ref="E109:P109"/>
    <mergeCell ref="Q111:AB111"/>
    <mergeCell ref="Q112:AB112"/>
    <mergeCell ref="Q113:AB113"/>
    <mergeCell ref="Q114:AB114"/>
    <mergeCell ref="E100:P100"/>
    <mergeCell ref="Q100:AB100"/>
    <mergeCell ref="E101:P101"/>
    <mergeCell ref="Q101:AB101"/>
    <mergeCell ref="E102:P102"/>
    <mergeCell ref="Q102:AB102"/>
    <mergeCell ref="Q103:AB103"/>
    <mergeCell ref="E103:P103"/>
    <mergeCell ref="E104:P104"/>
    <mergeCell ref="Q36:Q37"/>
    <mergeCell ref="BQ36:BQ37"/>
    <mergeCell ref="BR36:BR37"/>
    <mergeCell ref="BS36:BS37"/>
    <mergeCell ref="AO38:BS38"/>
    <mergeCell ref="Q96:AB96"/>
    <mergeCell ref="Q97:AB97"/>
    <mergeCell ref="Q89:AB89"/>
    <mergeCell ref="Q90:AB90"/>
    <mergeCell ref="Q91:AB91"/>
    <mergeCell ref="Q92:AB92"/>
    <mergeCell ref="Q93:AB93"/>
    <mergeCell ref="Q94:AB94"/>
    <mergeCell ref="Q95:AB95"/>
    <mergeCell ref="BE4:BG4"/>
    <mergeCell ref="BH4:BJ4"/>
    <mergeCell ref="BK4:BM4"/>
    <mergeCell ref="BN4:BP4"/>
    <mergeCell ref="AS6:BS6"/>
    <mergeCell ref="AE4:AE5"/>
    <mergeCell ref="AO4:AO5"/>
    <mergeCell ref="AP4:AP5"/>
    <mergeCell ref="AQ4:AQ5"/>
    <mergeCell ref="AR4:AR5"/>
    <mergeCell ref="AS4:AU4"/>
    <mergeCell ref="AO6:AR6"/>
    <mergeCell ref="Q4:S4"/>
    <mergeCell ref="T4:V4"/>
    <mergeCell ref="W4:Y4"/>
    <mergeCell ref="Z4:AB4"/>
    <mergeCell ref="AC4:AC5"/>
    <mergeCell ref="E6:AE6"/>
    <mergeCell ref="AV4:AX4"/>
    <mergeCell ref="AY4:BA4"/>
    <mergeCell ref="BB4:BD4"/>
    <mergeCell ref="A4:A5"/>
    <mergeCell ref="B4:B5"/>
    <mergeCell ref="C4:C5"/>
    <mergeCell ref="D4:D5"/>
    <mergeCell ref="E4:G4"/>
    <mergeCell ref="H4:J4"/>
    <mergeCell ref="A6:D6"/>
    <mergeCell ref="K4:M4"/>
    <mergeCell ref="N4:P4"/>
    <mergeCell ref="AO3:AR3"/>
    <mergeCell ref="AS3:BP3"/>
    <mergeCell ref="A1:AE1"/>
    <mergeCell ref="AO1:BS1"/>
    <mergeCell ref="A2:AE2"/>
    <mergeCell ref="AO2:BS2"/>
    <mergeCell ref="E3:AB3"/>
    <mergeCell ref="AC3:AE3"/>
    <mergeCell ref="BQ3:BS3"/>
    <mergeCell ref="A3:D3"/>
    <mergeCell ref="AD74:AD75"/>
    <mergeCell ref="AE74:AE75"/>
    <mergeCell ref="AC62:AC65"/>
    <mergeCell ref="AD62:AD65"/>
    <mergeCell ref="AE62:AE65"/>
    <mergeCell ref="AC66:AC67"/>
    <mergeCell ref="AD66:AD67"/>
    <mergeCell ref="AE66:AE67"/>
    <mergeCell ref="AC74:AC75"/>
    <mergeCell ref="AD58:AD61"/>
    <mergeCell ref="AE58:AE61"/>
    <mergeCell ref="AC53:AC54"/>
    <mergeCell ref="AD53:AD54"/>
    <mergeCell ref="AE53:AE54"/>
    <mergeCell ref="AC56:AC57"/>
    <mergeCell ref="AD56:AD57"/>
    <mergeCell ref="AE56:AE57"/>
    <mergeCell ref="AC58:AC61"/>
    <mergeCell ref="AD4:AD5"/>
    <mergeCell ref="AC7:AC14"/>
    <mergeCell ref="AD7:AD14"/>
    <mergeCell ref="AE7:AE14"/>
    <mergeCell ref="AC15:AC20"/>
    <mergeCell ref="AD15:AD20"/>
    <mergeCell ref="AE15:AE20"/>
    <mergeCell ref="AD48:AD51"/>
    <mergeCell ref="AE48:AE51"/>
    <mergeCell ref="AC28:AC43"/>
    <mergeCell ref="AD28:AD43"/>
    <mergeCell ref="AE28:AE43"/>
    <mergeCell ref="AC44:AC47"/>
    <mergeCell ref="AD44:AD47"/>
    <mergeCell ref="AE44:AE47"/>
    <mergeCell ref="AC48:AC51"/>
    <mergeCell ref="AC21:AC27"/>
    <mergeCell ref="AD21:AD27"/>
    <mergeCell ref="AE21:AE27"/>
    <mergeCell ref="BR31:BR34"/>
    <mergeCell ref="BS31:BS34"/>
    <mergeCell ref="BQ21:BQ28"/>
    <mergeCell ref="BR21:BR28"/>
    <mergeCell ref="BS21:BS28"/>
    <mergeCell ref="BQ29:BQ30"/>
    <mergeCell ref="BR29:BR30"/>
    <mergeCell ref="BS29:BS30"/>
    <mergeCell ref="BQ31:BQ34"/>
    <mergeCell ref="BR15:BR20"/>
    <mergeCell ref="BS15:BS20"/>
    <mergeCell ref="BQ4:BQ5"/>
    <mergeCell ref="BR4:BR5"/>
    <mergeCell ref="BS4:BS5"/>
    <mergeCell ref="BQ7:BQ14"/>
    <mergeCell ref="BR7:BR14"/>
    <mergeCell ref="BS7:BS14"/>
    <mergeCell ref="BQ15:BQ20"/>
  </mergeCells>
  <pageMargins left="0.7" right="0.7" top="0.75" bottom="0.75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99"/>
  <sheetViews>
    <sheetView workbookViewId="0"/>
  </sheetViews>
  <sheetFormatPr defaultColWidth="14.42578125" defaultRowHeight="15" customHeight="1"/>
  <cols>
    <col min="1" max="1" width="48.28515625" customWidth="1"/>
    <col min="2" max="2" width="35" customWidth="1"/>
    <col min="3" max="3" width="33.140625" customWidth="1"/>
    <col min="4" max="4" width="36.140625" customWidth="1"/>
    <col min="5" max="5" width="7" customWidth="1"/>
    <col min="6" max="6" width="6.85546875" customWidth="1"/>
    <col min="7" max="7" width="7.5703125" customWidth="1"/>
    <col min="8" max="8" width="9.85546875" customWidth="1"/>
    <col min="9" max="9" width="7.5703125" customWidth="1"/>
    <col min="10" max="10" width="8.140625" customWidth="1"/>
    <col min="11" max="11" width="7.85546875" customWidth="1"/>
    <col min="12" max="13" width="7" customWidth="1"/>
    <col min="14" max="14" width="7.140625" customWidth="1"/>
    <col min="15" max="15" width="8.7109375" customWidth="1"/>
    <col min="16" max="16" width="7.85546875" customWidth="1"/>
    <col min="17" max="17" width="8.140625" customWidth="1"/>
    <col min="18" max="18" width="6.7109375" customWidth="1"/>
    <col min="19" max="19" width="7.5703125" customWidth="1"/>
    <col min="20" max="20" width="8.140625" customWidth="1"/>
    <col min="21" max="21" width="7.5703125" customWidth="1"/>
    <col min="22" max="22" width="7.7109375" customWidth="1"/>
    <col min="23" max="23" width="7.42578125" customWidth="1"/>
    <col min="24" max="24" width="8" customWidth="1"/>
    <col min="25" max="25" width="6.85546875" customWidth="1"/>
    <col min="26" max="26" width="6.42578125" customWidth="1"/>
    <col min="27" max="27" width="7.42578125" customWidth="1"/>
    <col min="28" max="28" width="6.7109375" customWidth="1"/>
    <col min="29" max="29" width="12.140625" customWidth="1"/>
    <col min="30" max="30" width="10.5703125" customWidth="1"/>
    <col min="31" max="31" width="9.42578125" customWidth="1"/>
    <col min="32" max="51" width="8.7109375" customWidth="1"/>
  </cols>
  <sheetData>
    <row r="1" spans="1:51" ht="39" customHeight="1">
      <c r="A1" s="238" t="s">
        <v>255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9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39" customHeight="1">
      <c r="A2" s="23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39" customHeight="1">
      <c r="A3" s="240" t="s">
        <v>2</v>
      </c>
      <c r="B3" s="228"/>
      <c r="C3" s="228"/>
      <c r="D3" s="228"/>
      <c r="E3" s="267" t="s">
        <v>3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9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</row>
    <row r="4" spans="1:51" ht="39" customHeight="1">
      <c r="A4" s="241" t="s">
        <v>5</v>
      </c>
      <c r="B4" s="241" t="s">
        <v>6</v>
      </c>
      <c r="C4" s="235" t="s">
        <v>7</v>
      </c>
      <c r="D4" s="235" t="s">
        <v>256</v>
      </c>
      <c r="E4" s="267" t="s">
        <v>9</v>
      </c>
      <c r="F4" s="228"/>
      <c r="G4" s="229"/>
      <c r="H4" s="267" t="s">
        <v>10</v>
      </c>
      <c r="I4" s="228"/>
      <c r="J4" s="229"/>
      <c r="K4" s="267" t="s">
        <v>11</v>
      </c>
      <c r="L4" s="228"/>
      <c r="M4" s="229"/>
      <c r="N4" s="267" t="s">
        <v>12</v>
      </c>
      <c r="O4" s="228"/>
      <c r="P4" s="229"/>
      <c r="Q4" s="267" t="s">
        <v>13</v>
      </c>
      <c r="R4" s="228"/>
      <c r="S4" s="229"/>
      <c r="T4" s="267" t="s">
        <v>14</v>
      </c>
      <c r="U4" s="228"/>
      <c r="V4" s="229"/>
      <c r="W4" s="267" t="s">
        <v>15</v>
      </c>
      <c r="X4" s="228"/>
      <c r="Y4" s="229"/>
      <c r="Z4" s="267" t="s">
        <v>16</v>
      </c>
      <c r="AA4" s="228"/>
      <c r="AB4" s="229"/>
      <c r="AC4" s="268" t="s">
        <v>17</v>
      </c>
      <c r="AD4" s="268" t="s">
        <v>257</v>
      </c>
      <c r="AE4" s="269" t="s">
        <v>19</v>
      </c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</row>
    <row r="5" spans="1:51" ht="39" customHeight="1">
      <c r="A5" s="225"/>
      <c r="B5" s="225"/>
      <c r="C5" s="225"/>
      <c r="D5" s="225"/>
      <c r="E5" s="107" t="s">
        <v>20</v>
      </c>
      <c r="F5" s="75" t="s">
        <v>21</v>
      </c>
      <c r="G5" s="75" t="s">
        <v>22</v>
      </c>
      <c r="H5" s="108" t="s">
        <v>20</v>
      </c>
      <c r="I5" s="75" t="s">
        <v>21</v>
      </c>
      <c r="J5" s="75" t="s">
        <v>22</v>
      </c>
      <c r="K5" s="108" t="s">
        <v>20</v>
      </c>
      <c r="L5" s="75" t="s">
        <v>21</v>
      </c>
      <c r="M5" s="75" t="s">
        <v>22</v>
      </c>
      <c r="N5" s="108" t="s">
        <v>20</v>
      </c>
      <c r="O5" s="75" t="s">
        <v>21</v>
      </c>
      <c r="P5" s="75" t="s">
        <v>22</v>
      </c>
      <c r="Q5" s="108" t="s">
        <v>20</v>
      </c>
      <c r="R5" s="75" t="s">
        <v>21</v>
      </c>
      <c r="S5" s="75" t="s">
        <v>22</v>
      </c>
      <c r="T5" s="108" t="s">
        <v>20</v>
      </c>
      <c r="U5" s="75" t="s">
        <v>21</v>
      </c>
      <c r="V5" s="75" t="s">
        <v>22</v>
      </c>
      <c r="W5" s="108" t="s">
        <v>20</v>
      </c>
      <c r="X5" s="75" t="s">
        <v>21</v>
      </c>
      <c r="Y5" s="75" t="s">
        <v>22</v>
      </c>
      <c r="Z5" s="108" t="s">
        <v>20</v>
      </c>
      <c r="AA5" s="75" t="s">
        <v>21</v>
      </c>
      <c r="AB5" s="75" t="s">
        <v>22</v>
      </c>
      <c r="AC5" s="225"/>
      <c r="AD5" s="225"/>
      <c r="AE5" s="225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</row>
    <row r="6" spans="1:51" ht="39" customHeight="1">
      <c r="A6" s="237" t="s">
        <v>258</v>
      </c>
      <c r="B6" s="228"/>
      <c r="C6" s="228"/>
      <c r="D6" s="229"/>
      <c r="E6" s="264">
        <f>SUM(AE7:AE58)</f>
        <v>156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</row>
    <row r="7" spans="1:51" ht="39" customHeight="1">
      <c r="A7" s="67" t="s">
        <v>259</v>
      </c>
      <c r="B7" s="15" t="s">
        <v>25</v>
      </c>
      <c r="C7" s="73" t="s">
        <v>260</v>
      </c>
      <c r="D7" s="15" t="s">
        <v>27</v>
      </c>
      <c r="E7" s="110">
        <v>6</v>
      </c>
      <c r="F7" s="16">
        <v>30</v>
      </c>
      <c r="G7" s="11">
        <v>120</v>
      </c>
      <c r="H7" s="17"/>
      <c r="I7" s="16"/>
      <c r="J7" s="11"/>
      <c r="K7" s="17"/>
      <c r="L7" s="16"/>
      <c r="M7" s="11"/>
      <c r="N7" s="17"/>
      <c r="O7" s="16"/>
      <c r="P7" s="11"/>
      <c r="Q7" s="17"/>
      <c r="R7" s="16"/>
      <c r="S7" s="11"/>
      <c r="T7" s="17"/>
      <c r="U7" s="16"/>
      <c r="V7" s="11"/>
      <c r="W7" s="17"/>
      <c r="X7" s="11"/>
      <c r="Y7" s="11"/>
      <c r="Z7" s="17"/>
      <c r="AA7" s="11"/>
      <c r="AB7" s="11"/>
      <c r="AC7" s="245">
        <f t="shared" ref="AC7:AD7" si="0">SUM(F7,I8,L9,O10,R11,U12,X13,AA14)</f>
        <v>270</v>
      </c>
      <c r="AD7" s="245">
        <f t="shared" si="0"/>
        <v>1530</v>
      </c>
      <c r="AE7" s="226">
        <f>SUM(E7,H8,K9,N10,Q11,T12,W13,Z14)</f>
        <v>72</v>
      </c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</row>
    <row r="8" spans="1:51" ht="39" customHeight="1">
      <c r="A8" s="67" t="s">
        <v>30</v>
      </c>
      <c r="B8" s="15" t="s">
        <v>25</v>
      </c>
      <c r="C8" s="73" t="s">
        <v>260</v>
      </c>
      <c r="D8" s="15" t="s">
        <v>24</v>
      </c>
      <c r="E8" s="111"/>
      <c r="F8" s="16"/>
      <c r="G8" s="11"/>
      <c r="H8" s="10">
        <v>7</v>
      </c>
      <c r="I8" s="16">
        <v>30</v>
      </c>
      <c r="J8" s="11">
        <v>145</v>
      </c>
      <c r="K8" s="17"/>
      <c r="L8" s="16"/>
      <c r="M8" s="11"/>
      <c r="N8" s="17"/>
      <c r="O8" s="16"/>
      <c r="P8" s="11"/>
      <c r="Q8" s="17"/>
      <c r="R8" s="16"/>
      <c r="S8" s="11"/>
      <c r="T8" s="17"/>
      <c r="U8" s="16"/>
      <c r="V8" s="11"/>
      <c r="W8" s="17"/>
      <c r="X8" s="11"/>
      <c r="Y8" s="11"/>
      <c r="Z8" s="17"/>
      <c r="AA8" s="11"/>
      <c r="AB8" s="11"/>
      <c r="AC8" s="224"/>
      <c r="AD8" s="224"/>
      <c r="AE8" s="224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</row>
    <row r="9" spans="1:51" ht="39" customHeight="1">
      <c r="A9" s="67" t="s">
        <v>29</v>
      </c>
      <c r="B9" s="15" t="s">
        <v>25</v>
      </c>
      <c r="C9" s="73" t="s">
        <v>260</v>
      </c>
      <c r="D9" s="15" t="s">
        <v>30</v>
      </c>
      <c r="E9" s="111"/>
      <c r="F9" s="16"/>
      <c r="G9" s="11"/>
      <c r="H9" s="17"/>
      <c r="I9" s="16"/>
      <c r="J9" s="11"/>
      <c r="K9" s="10">
        <v>8</v>
      </c>
      <c r="L9" s="16">
        <v>30</v>
      </c>
      <c r="M9" s="11">
        <v>170</v>
      </c>
      <c r="N9" s="17"/>
      <c r="O9" s="16"/>
      <c r="P9" s="11"/>
      <c r="Q9" s="17"/>
      <c r="R9" s="16"/>
      <c r="S9" s="11"/>
      <c r="T9" s="17"/>
      <c r="U9" s="16"/>
      <c r="V9" s="11"/>
      <c r="W9" s="17"/>
      <c r="X9" s="11"/>
      <c r="Y9" s="11"/>
      <c r="Z9" s="17"/>
      <c r="AA9" s="11"/>
      <c r="AB9" s="11"/>
      <c r="AC9" s="224"/>
      <c r="AD9" s="224"/>
      <c r="AE9" s="22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39" customHeight="1">
      <c r="A10" s="67" t="s">
        <v>31</v>
      </c>
      <c r="B10" s="15" t="s">
        <v>113</v>
      </c>
      <c r="C10" s="73" t="s">
        <v>260</v>
      </c>
      <c r="D10" s="15" t="s">
        <v>29</v>
      </c>
      <c r="E10" s="111"/>
      <c r="F10" s="16"/>
      <c r="G10" s="11"/>
      <c r="H10" s="17"/>
      <c r="I10" s="16"/>
      <c r="J10" s="11"/>
      <c r="K10" s="17"/>
      <c r="L10" s="16"/>
      <c r="M10" s="11"/>
      <c r="N10" s="10">
        <v>9</v>
      </c>
      <c r="O10" s="16">
        <v>30</v>
      </c>
      <c r="P10" s="11">
        <v>195</v>
      </c>
      <c r="Q10" s="17"/>
      <c r="R10" s="16"/>
      <c r="S10" s="11"/>
      <c r="T10" s="17"/>
      <c r="U10" s="16"/>
      <c r="V10" s="11"/>
      <c r="W10" s="17"/>
      <c r="X10" s="11"/>
      <c r="Y10" s="11"/>
      <c r="Z10" s="17"/>
      <c r="AA10" s="11"/>
      <c r="AB10" s="11"/>
      <c r="AC10" s="224"/>
      <c r="AD10" s="224"/>
      <c r="AE10" s="2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39" customHeight="1">
      <c r="A11" s="67" t="s">
        <v>32</v>
      </c>
      <c r="B11" s="15" t="s">
        <v>25</v>
      </c>
      <c r="C11" s="73" t="s">
        <v>260</v>
      </c>
      <c r="D11" s="15" t="s">
        <v>31</v>
      </c>
      <c r="E11" s="111"/>
      <c r="F11" s="16"/>
      <c r="G11" s="11"/>
      <c r="H11" s="17"/>
      <c r="I11" s="16"/>
      <c r="J11" s="11"/>
      <c r="K11" s="17"/>
      <c r="L11" s="16"/>
      <c r="M11" s="11"/>
      <c r="N11" s="17"/>
      <c r="O11" s="16"/>
      <c r="P11" s="11"/>
      <c r="Q11" s="10">
        <v>10</v>
      </c>
      <c r="R11" s="16">
        <v>30</v>
      </c>
      <c r="S11" s="11">
        <v>220</v>
      </c>
      <c r="T11" s="17"/>
      <c r="U11" s="16"/>
      <c r="V11" s="11"/>
      <c r="W11" s="17"/>
      <c r="X11" s="11"/>
      <c r="Y11" s="11"/>
      <c r="Z11" s="17"/>
      <c r="AA11" s="11"/>
      <c r="AB11" s="11"/>
      <c r="AC11" s="224"/>
      <c r="AD11" s="224"/>
      <c r="AE11" s="224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39" customHeight="1">
      <c r="A12" s="67" t="s">
        <v>33</v>
      </c>
      <c r="B12" s="15" t="s">
        <v>25</v>
      </c>
      <c r="C12" s="73" t="s">
        <v>260</v>
      </c>
      <c r="D12" s="15" t="s">
        <v>32</v>
      </c>
      <c r="E12" s="111"/>
      <c r="F12" s="16"/>
      <c r="G12" s="11"/>
      <c r="H12" s="17"/>
      <c r="I12" s="16"/>
      <c r="J12" s="11"/>
      <c r="K12" s="17"/>
      <c r="L12" s="16"/>
      <c r="M12" s="11"/>
      <c r="N12" s="17"/>
      <c r="O12" s="16"/>
      <c r="P12" s="11"/>
      <c r="Q12" s="17"/>
      <c r="R12" s="16"/>
      <c r="S12" s="11"/>
      <c r="T12" s="10">
        <v>10</v>
      </c>
      <c r="U12" s="16">
        <v>30</v>
      </c>
      <c r="V12" s="11">
        <v>220</v>
      </c>
      <c r="W12" s="17"/>
      <c r="X12" s="11"/>
      <c r="Y12" s="11"/>
      <c r="Z12" s="17"/>
      <c r="AA12" s="11"/>
      <c r="AB12" s="11"/>
      <c r="AC12" s="224"/>
      <c r="AD12" s="224"/>
      <c r="AE12" s="22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39" customHeight="1">
      <c r="A13" s="67" t="s">
        <v>34</v>
      </c>
      <c r="B13" s="15" t="s">
        <v>25</v>
      </c>
      <c r="C13" s="73" t="s">
        <v>260</v>
      </c>
      <c r="D13" s="15" t="s">
        <v>33</v>
      </c>
      <c r="E13" s="111"/>
      <c r="F13" s="16"/>
      <c r="G13" s="11"/>
      <c r="H13" s="17"/>
      <c r="I13" s="16"/>
      <c r="J13" s="11"/>
      <c r="K13" s="17"/>
      <c r="L13" s="16"/>
      <c r="M13" s="11"/>
      <c r="N13" s="17"/>
      <c r="O13" s="16"/>
      <c r="P13" s="11"/>
      <c r="Q13" s="17"/>
      <c r="R13" s="16"/>
      <c r="S13" s="11"/>
      <c r="T13" s="17"/>
      <c r="U13" s="16"/>
      <c r="V13" s="11"/>
      <c r="W13" s="10">
        <v>11</v>
      </c>
      <c r="X13" s="11">
        <v>45</v>
      </c>
      <c r="Y13" s="11">
        <v>230</v>
      </c>
      <c r="Z13" s="17"/>
      <c r="AA13" s="11"/>
      <c r="AB13" s="11"/>
      <c r="AC13" s="224"/>
      <c r="AD13" s="224"/>
      <c r="AE13" s="22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39" customHeight="1">
      <c r="A14" s="67" t="s">
        <v>181</v>
      </c>
      <c r="B14" s="15" t="s">
        <v>25</v>
      </c>
      <c r="C14" s="73" t="s">
        <v>260</v>
      </c>
      <c r="D14" s="15" t="s">
        <v>34</v>
      </c>
      <c r="E14" s="111"/>
      <c r="F14" s="16"/>
      <c r="G14" s="11"/>
      <c r="H14" s="17"/>
      <c r="I14" s="16"/>
      <c r="J14" s="11"/>
      <c r="K14" s="17"/>
      <c r="L14" s="16"/>
      <c r="M14" s="11"/>
      <c r="N14" s="17"/>
      <c r="O14" s="16"/>
      <c r="P14" s="11"/>
      <c r="Q14" s="17"/>
      <c r="R14" s="16"/>
      <c r="S14" s="11"/>
      <c r="T14" s="17"/>
      <c r="U14" s="16"/>
      <c r="V14" s="11"/>
      <c r="W14" s="17"/>
      <c r="X14" s="11"/>
      <c r="Y14" s="11"/>
      <c r="Z14" s="10">
        <v>11</v>
      </c>
      <c r="AA14" s="11">
        <v>45</v>
      </c>
      <c r="AB14" s="11">
        <v>230</v>
      </c>
      <c r="AC14" s="225"/>
      <c r="AD14" s="225"/>
      <c r="AE14" s="225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39" customHeight="1">
      <c r="A15" s="67" t="s">
        <v>37</v>
      </c>
      <c r="B15" s="34" t="s">
        <v>38</v>
      </c>
      <c r="C15" s="73" t="s">
        <v>39</v>
      </c>
      <c r="D15" s="15" t="s">
        <v>27</v>
      </c>
      <c r="E15" s="111"/>
      <c r="F15" s="16"/>
      <c r="G15" s="16"/>
      <c r="H15" s="10">
        <v>3</v>
      </c>
      <c r="I15" s="16">
        <v>30</v>
      </c>
      <c r="J15" s="16">
        <v>45</v>
      </c>
      <c r="K15" s="17"/>
      <c r="L15" s="11"/>
      <c r="M15" s="11"/>
      <c r="N15" s="17"/>
      <c r="O15" s="11"/>
      <c r="P15" s="11"/>
      <c r="Q15" s="17"/>
      <c r="R15" s="11"/>
      <c r="S15" s="11"/>
      <c r="T15" s="17"/>
      <c r="U15" s="11"/>
      <c r="V15" s="11"/>
      <c r="W15" s="17"/>
      <c r="X15" s="11"/>
      <c r="Y15" s="11"/>
      <c r="Z15" s="17"/>
      <c r="AA15" s="11"/>
      <c r="AB15" s="11"/>
      <c r="AC15" s="245">
        <f t="shared" ref="AC15:AD15" si="1">SUM(I15,L16,O17,R18,U19,X20)</f>
        <v>180</v>
      </c>
      <c r="AD15" s="245">
        <f t="shared" si="1"/>
        <v>270</v>
      </c>
      <c r="AE15" s="226">
        <f>SUM(K16,H15,N17,Q18,T19,W20)</f>
        <v>18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39" customHeight="1">
      <c r="A16" s="67" t="s">
        <v>40</v>
      </c>
      <c r="B16" s="34" t="s">
        <v>38</v>
      </c>
      <c r="C16" s="73" t="s">
        <v>39</v>
      </c>
      <c r="D16" s="15" t="s">
        <v>37</v>
      </c>
      <c r="E16" s="111"/>
      <c r="F16" s="16"/>
      <c r="G16" s="16"/>
      <c r="H16" s="17"/>
      <c r="I16" s="16"/>
      <c r="J16" s="16"/>
      <c r="K16" s="10">
        <v>3</v>
      </c>
      <c r="L16" s="16">
        <v>30</v>
      </c>
      <c r="M16" s="16">
        <v>45</v>
      </c>
      <c r="N16" s="17"/>
      <c r="O16" s="11"/>
      <c r="P16" s="11"/>
      <c r="Q16" s="17"/>
      <c r="R16" s="11"/>
      <c r="S16" s="11"/>
      <c r="T16" s="17"/>
      <c r="U16" s="11"/>
      <c r="V16" s="11"/>
      <c r="W16" s="17"/>
      <c r="X16" s="11"/>
      <c r="Y16" s="11"/>
      <c r="Z16" s="17"/>
      <c r="AA16" s="11"/>
      <c r="AB16" s="11"/>
      <c r="AC16" s="224"/>
      <c r="AD16" s="224"/>
      <c r="AE16" s="224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39" customHeight="1">
      <c r="A17" s="67" t="s">
        <v>41</v>
      </c>
      <c r="B17" s="34" t="s">
        <v>38</v>
      </c>
      <c r="C17" s="73" t="s">
        <v>39</v>
      </c>
      <c r="D17" s="15" t="s">
        <v>40</v>
      </c>
      <c r="E17" s="111"/>
      <c r="F17" s="16"/>
      <c r="G17" s="16"/>
      <c r="H17" s="17"/>
      <c r="I17" s="16"/>
      <c r="J17" s="16"/>
      <c r="K17" s="17"/>
      <c r="L17" s="11"/>
      <c r="M17" s="11"/>
      <c r="N17" s="10">
        <v>3</v>
      </c>
      <c r="O17" s="16">
        <v>30</v>
      </c>
      <c r="P17" s="16">
        <v>45</v>
      </c>
      <c r="Q17" s="17"/>
      <c r="R17" s="11"/>
      <c r="S17" s="11"/>
      <c r="T17" s="17"/>
      <c r="U17" s="11"/>
      <c r="V17" s="11"/>
      <c r="W17" s="17"/>
      <c r="X17" s="11"/>
      <c r="Y17" s="11"/>
      <c r="Z17" s="17"/>
      <c r="AA17" s="11"/>
      <c r="AB17" s="11"/>
      <c r="AC17" s="224"/>
      <c r="AD17" s="224"/>
      <c r="AE17" s="224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39" customHeight="1">
      <c r="A18" s="67" t="s">
        <v>42</v>
      </c>
      <c r="B18" s="34" t="s">
        <v>38</v>
      </c>
      <c r="C18" s="73" t="s">
        <v>39</v>
      </c>
      <c r="D18" s="15" t="s">
        <v>41</v>
      </c>
      <c r="E18" s="111"/>
      <c r="F18" s="16"/>
      <c r="G18" s="16"/>
      <c r="H18" s="17"/>
      <c r="I18" s="16"/>
      <c r="J18" s="16"/>
      <c r="K18" s="17"/>
      <c r="L18" s="11"/>
      <c r="M18" s="11"/>
      <c r="N18" s="17"/>
      <c r="O18" s="11"/>
      <c r="P18" s="11"/>
      <c r="Q18" s="10">
        <v>3</v>
      </c>
      <c r="R18" s="16">
        <v>30</v>
      </c>
      <c r="S18" s="16">
        <v>45</v>
      </c>
      <c r="T18" s="17"/>
      <c r="U18" s="11"/>
      <c r="V18" s="11"/>
      <c r="W18" s="17"/>
      <c r="X18" s="11"/>
      <c r="Y18" s="11"/>
      <c r="Z18" s="17"/>
      <c r="AA18" s="11"/>
      <c r="AB18" s="11"/>
      <c r="AC18" s="224"/>
      <c r="AD18" s="224"/>
      <c r="AE18" s="224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39" customHeight="1">
      <c r="A19" s="67" t="s">
        <v>43</v>
      </c>
      <c r="B19" s="34" t="s">
        <v>38</v>
      </c>
      <c r="C19" s="73" t="s">
        <v>39</v>
      </c>
      <c r="D19" s="15" t="s">
        <v>42</v>
      </c>
      <c r="E19" s="111"/>
      <c r="F19" s="16"/>
      <c r="G19" s="16"/>
      <c r="H19" s="17"/>
      <c r="I19" s="16"/>
      <c r="J19" s="16"/>
      <c r="K19" s="17"/>
      <c r="L19" s="11"/>
      <c r="M19" s="11"/>
      <c r="N19" s="17"/>
      <c r="O19" s="11"/>
      <c r="P19" s="11"/>
      <c r="Q19" s="17"/>
      <c r="R19" s="11"/>
      <c r="S19" s="11"/>
      <c r="T19" s="10">
        <v>3</v>
      </c>
      <c r="U19" s="16">
        <v>30</v>
      </c>
      <c r="V19" s="16">
        <v>45</v>
      </c>
      <c r="W19" s="17"/>
      <c r="X19" s="11"/>
      <c r="Y19" s="11"/>
      <c r="Z19" s="17"/>
      <c r="AA19" s="11"/>
      <c r="AB19" s="11"/>
      <c r="AC19" s="224"/>
      <c r="AD19" s="224"/>
      <c r="AE19" s="224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9" customHeight="1">
      <c r="A20" s="67" t="s">
        <v>44</v>
      </c>
      <c r="B20" s="34" t="s">
        <v>38</v>
      </c>
      <c r="C20" s="73" t="s">
        <v>39</v>
      </c>
      <c r="D20" s="15" t="s">
        <v>43</v>
      </c>
      <c r="E20" s="111"/>
      <c r="F20" s="16"/>
      <c r="G20" s="16"/>
      <c r="H20" s="17"/>
      <c r="I20" s="16"/>
      <c r="J20" s="16"/>
      <c r="K20" s="17"/>
      <c r="L20" s="11"/>
      <c r="M20" s="11"/>
      <c r="N20" s="17"/>
      <c r="O20" s="11"/>
      <c r="P20" s="11"/>
      <c r="Q20" s="17"/>
      <c r="R20" s="11"/>
      <c r="S20" s="11"/>
      <c r="T20" s="17"/>
      <c r="U20" s="11"/>
      <c r="V20" s="11"/>
      <c r="W20" s="10">
        <v>3</v>
      </c>
      <c r="X20" s="16">
        <v>30</v>
      </c>
      <c r="Y20" s="16">
        <v>45</v>
      </c>
      <c r="Z20" s="17"/>
      <c r="AA20" s="11"/>
      <c r="AB20" s="11"/>
      <c r="AC20" s="225"/>
      <c r="AD20" s="225"/>
      <c r="AE20" s="225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39" customHeight="1">
      <c r="A21" s="112" t="s">
        <v>261</v>
      </c>
      <c r="B21" s="34" t="s">
        <v>38</v>
      </c>
      <c r="C21" s="73" t="s">
        <v>262</v>
      </c>
      <c r="D21" s="15" t="s">
        <v>27</v>
      </c>
      <c r="E21" s="110">
        <v>2</v>
      </c>
      <c r="F21" s="16">
        <v>15</v>
      </c>
      <c r="G21" s="16">
        <v>35</v>
      </c>
      <c r="H21" s="17"/>
      <c r="I21" s="16"/>
      <c r="J21" s="16"/>
      <c r="K21" s="17"/>
      <c r="L21" s="11"/>
      <c r="M21" s="11"/>
      <c r="N21" s="17"/>
      <c r="O21" s="11"/>
      <c r="P21" s="11"/>
      <c r="Q21" s="17"/>
      <c r="R21" s="11"/>
      <c r="S21" s="11"/>
      <c r="T21" s="17"/>
      <c r="U21" s="11"/>
      <c r="V21" s="11"/>
      <c r="W21" s="17"/>
      <c r="X21" s="11"/>
      <c r="Y21" s="11"/>
      <c r="Z21" s="17"/>
      <c r="AA21" s="11"/>
      <c r="AB21" s="11"/>
      <c r="AC21" s="245">
        <f t="shared" ref="AC21:AD21" si="2">SUM(F21,I22,L23,O24,R25,U26,X27)</f>
        <v>105</v>
      </c>
      <c r="AD21" s="245">
        <f t="shared" si="2"/>
        <v>245</v>
      </c>
      <c r="AE21" s="226">
        <f>SUM(E21,H22,K23,N24,Q25,T26,W27)</f>
        <v>14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39" customHeight="1">
      <c r="A22" s="112" t="s">
        <v>263</v>
      </c>
      <c r="B22" s="34" t="s">
        <v>38</v>
      </c>
      <c r="C22" s="73" t="s">
        <v>262</v>
      </c>
      <c r="D22" s="112" t="s">
        <v>261</v>
      </c>
      <c r="E22" s="111"/>
      <c r="F22" s="16"/>
      <c r="G22" s="16"/>
      <c r="H22" s="10">
        <v>2</v>
      </c>
      <c r="I22" s="16">
        <v>15</v>
      </c>
      <c r="J22" s="16">
        <v>35</v>
      </c>
      <c r="K22" s="17"/>
      <c r="L22" s="11"/>
      <c r="M22" s="11"/>
      <c r="N22" s="17"/>
      <c r="O22" s="11"/>
      <c r="P22" s="11"/>
      <c r="Q22" s="17"/>
      <c r="R22" s="11"/>
      <c r="S22" s="11"/>
      <c r="T22" s="17"/>
      <c r="U22" s="11"/>
      <c r="V22" s="11"/>
      <c r="W22" s="17"/>
      <c r="X22" s="11"/>
      <c r="Y22" s="11"/>
      <c r="Z22" s="17"/>
      <c r="AA22" s="11"/>
      <c r="AB22" s="11"/>
      <c r="AC22" s="224"/>
      <c r="AD22" s="224"/>
      <c r="AE22" s="224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39" customHeight="1">
      <c r="A23" s="112" t="s">
        <v>264</v>
      </c>
      <c r="B23" s="34" t="s">
        <v>38</v>
      </c>
      <c r="C23" s="73" t="s">
        <v>262</v>
      </c>
      <c r="D23" s="112" t="s">
        <v>263</v>
      </c>
      <c r="E23" s="111"/>
      <c r="F23" s="16"/>
      <c r="G23" s="16"/>
      <c r="H23" s="17"/>
      <c r="I23" s="16"/>
      <c r="J23" s="16"/>
      <c r="K23" s="10">
        <v>2</v>
      </c>
      <c r="L23" s="11">
        <v>15</v>
      </c>
      <c r="M23" s="11">
        <v>35</v>
      </c>
      <c r="N23" s="17"/>
      <c r="O23" s="11"/>
      <c r="P23" s="11"/>
      <c r="Q23" s="17"/>
      <c r="R23" s="11"/>
      <c r="S23" s="11"/>
      <c r="T23" s="17"/>
      <c r="U23" s="11"/>
      <c r="V23" s="11"/>
      <c r="W23" s="17"/>
      <c r="X23" s="11"/>
      <c r="Y23" s="11"/>
      <c r="Z23" s="17"/>
      <c r="AA23" s="11"/>
      <c r="AB23" s="11"/>
      <c r="AC23" s="224"/>
      <c r="AD23" s="224"/>
      <c r="AE23" s="224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39" customHeight="1">
      <c r="A24" s="112" t="s">
        <v>265</v>
      </c>
      <c r="B24" s="34" t="s">
        <v>38</v>
      </c>
      <c r="C24" s="73" t="s">
        <v>262</v>
      </c>
      <c r="D24" s="112" t="s">
        <v>264</v>
      </c>
      <c r="E24" s="111"/>
      <c r="F24" s="16"/>
      <c r="G24" s="16"/>
      <c r="H24" s="17"/>
      <c r="I24" s="16"/>
      <c r="J24" s="16"/>
      <c r="K24" s="17"/>
      <c r="L24" s="11"/>
      <c r="M24" s="11"/>
      <c r="N24" s="10">
        <v>2</v>
      </c>
      <c r="O24" s="11">
        <v>15</v>
      </c>
      <c r="P24" s="11">
        <v>35</v>
      </c>
      <c r="Q24" s="17"/>
      <c r="R24" s="11"/>
      <c r="S24" s="11"/>
      <c r="T24" s="17"/>
      <c r="U24" s="11"/>
      <c r="V24" s="11"/>
      <c r="W24" s="17"/>
      <c r="X24" s="11"/>
      <c r="Y24" s="11"/>
      <c r="Z24" s="17"/>
      <c r="AA24" s="11"/>
      <c r="AB24" s="11"/>
      <c r="AC24" s="224"/>
      <c r="AD24" s="224"/>
      <c r="AE24" s="224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39" customHeight="1">
      <c r="A25" s="112" t="s">
        <v>266</v>
      </c>
      <c r="B25" s="34" t="s">
        <v>38</v>
      </c>
      <c r="C25" s="73" t="s">
        <v>262</v>
      </c>
      <c r="D25" s="112" t="s">
        <v>265</v>
      </c>
      <c r="E25" s="111"/>
      <c r="F25" s="16"/>
      <c r="G25" s="16"/>
      <c r="H25" s="17"/>
      <c r="I25" s="16"/>
      <c r="J25" s="16"/>
      <c r="K25" s="17"/>
      <c r="L25" s="11"/>
      <c r="M25" s="11"/>
      <c r="N25" s="17"/>
      <c r="O25" s="11"/>
      <c r="P25" s="11"/>
      <c r="Q25" s="10">
        <v>2</v>
      </c>
      <c r="R25" s="11">
        <v>15</v>
      </c>
      <c r="S25" s="11">
        <v>35</v>
      </c>
      <c r="T25" s="17"/>
      <c r="U25" s="11"/>
      <c r="V25" s="11"/>
      <c r="W25" s="17"/>
      <c r="X25" s="11"/>
      <c r="Y25" s="11"/>
      <c r="Z25" s="17"/>
      <c r="AA25" s="11"/>
      <c r="AB25" s="11"/>
      <c r="AC25" s="224"/>
      <c r="AD25" s="224"/>
      <c r="AE25" s="224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39" customHeight="1">
      <c r="A26" s="112" t="s">
        <v>267</v>
      </c>
      <c r="B26" s="34" t="s">
        <v>38</v>
      </c>
      <c r="C26" s="73" t="s">
        <v>262</v>
      </c>
      <c r="D26" s="112" t="s">
        <v>266</v>
      </c>
      <c r="E26" s="111"/>
      <c r="F26" s="16"/>
      <c r="G26" s="16"/>
      <c r="H26" s="17"/>
      <c r="I26" s="16"/>
      <c r="J26" s="16"/>
      <c r="K26" s="17"/>
      <c r="L26" s="11"/>
      <c r="M26" s="11"/>
      <c r="N26" s="17"/>
      <c r="O26" s="11"/>
      <c r="P26" s="11"/>
      <c r="Q26" s="17"/>
      <c r="R26" s="11"/>
      <c r="S26" s="11"/>
      <c r="T26" s="10">
        <v>2</v>
      </c>
      <c r="U26" s="11">
        <v>15</v>
      </c>
      <c r="V26" s="11">
        <v>35</v>
      </c>
      <c r="W26" s="17"/>
      <c r="X26" s="11"/>
      <c r="Y26" s="11"/>
      <c r="Z26" s="17"/>
      <c r="AA26" s="11"/>
      <c r="AB26" s="11"/>
      <c r="AC26" s="224"/>
      <c r="AD26" s="224"/>
      <c r="AE26" s="224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39" customHeight="1">
      <c r="A27" s="112" t="s">
        <v>268</v>
      </c>
      <c r="B27" s="34" t="s">
        <v>38</v>
      </c>
      <c r="C27" s="73" t="s">
        <v>262</v>
      </c>
      <c r="D27" s="112" t="s">
        <v>267</v>
      </c>
      <c r="E27" s="111"/>
      <c r="F27" s="16"/>
      <c r="G27" s="16"/>
      <c r="H27" s="17"/>
      <c r="I27" s="16"/>
      <c r="J27" s="16"/>
      <c r="K27" s="17"/>
      <c r="L27" s="11"/>
      <c r="M27" s="11"/>
      <c r="N27" s="17"/>
      <c r="O27" s="11"/>
      <c r="P27" s="11"/>
      <c r="Q27" s="17"/>
      <c r="R27" s="11"/>
      <c r="S27" s="11"/>
      <c r="T27" s="17"/>
      <c r="U27" s="11"/>
      <c r="V27" s="11"/>
      <c r="W27" s="10">
        <v>2</v>
      </c>
      <c r="X27" s="11">
        <v>15</v>
      </c>
      <c r="Y27" s="11">
        <v>35</v>
      </c>
      <c r="Z27" s="17"/>
      <c r="AA27" s="11"/>
      <c r="AB27" s="11"/>
      <c r="AC27" s="225"/>
      <c r="AD27" s="225"/>
      <c r="AE27" s="225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39" customHeight="1">
      <c r="A28" s="67" t="s">
        <v>211</v>
      </c>
      <c r="B28" s="34" t="s">
        <v>38</v>
      </c>
      <c r="C28" s="73" t="s">
        <v>206</v>
      </c>
      <c r="D28" s="22" t="s">
        <v>27</v>
      </c>
      <c r="E28" s="226">
        <v>4</v>
      </c>
      <c r="F28" s="16">
        <v>66</v>
      </c>
      <c r="G28" s="16">
        <v>34</v>
      </c>
      <c r="H28" s="17"/>
      <c r="I28" s="11"/>
      <c r="J28" s="11"/>
      <c r="K28" s="17"/>
      <c r="L28" s="11"/>
      <c r="M28" s="11"/>
      <c r="N28" s="17"/>
      <c r="O28" s="11"/>
      <c r="P28" s="11"/>
      <c r="Q28" s="17"/>
      <c r="R28" s="75"/>
      <c r="S28" s="75"/>
      <c r="T28" s="76"/>
      <c r="U28" s="75"/>
      <c r="V28" s="75"/>
      <c r="W28" s="76"/>
      <c r="X28" s="75"/>
      <c r="Y28" s="75"/>
      <c r="Z28" s="76"/>
      <c r="AA28" s="75"/>
      <c r="AB28" s="75"/>
      <c r="AC28" s="245">
        <f t="shared" ref="AC28:AD28" si="3">SUM(F28,I30,L32,O34,R36,U38,X40,AA42)</f>
        <v>528</v>
      </c>
      <c r="AD28" s="245">
        <f t="shared" si="3"/>
        <v>272</v>
      </c>
      <c r="AE28" s="226">
        <f>SUM(E28,H30,K32,N34,Q36,T38,W40,Z42)</f>
        <v>32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39" customHeight="1">
      <c r="A29" s="67" t="s">
        <v>208</v>
      </c>
      <c r="B29" s="34" t="s">
        <v>38</v>
      </c>
      <c r="C29" s="73" t="s">
        <v>206</v>
      </c>
      <c r="D29" s="22" t="s">
        <v>27</v>
      </c>
      <c r="E29" s="225"/>
      <c r="F29" s="16">
        <v>45</v>
      </c>
      <c r="G29" s="16">
        <v>55</v>
      </c>
      <c r="H29" s="17"/>
      <c r="I29" s="11"/>
      <c r="J29" s="11"/>
      <c r="K29" s="17"/>
      <c r="L29" s="11"/>
      <c r="M29" s="11"/>
      <c r="N29" s="17"/>
      <c r="O29" s="11"/>
      <c r="P29" s="11"/>
      <c r="Q29" s="17"/>
      <c r="R29" s="75"/>
      <c r="S29" s="75"/>
      <c r="T29" s="76"/>
      <c r="U29" s="75"/>
      <c r="V29" s="75"/>
      <c r="W29" s="76"/>
      <c r="X29" s="75"/>
      <c r="Y29" s="75"/>
      <c r="Z29" s="76"/>
      <c r="AA29" s="75"/>
      <c r="AB29" s="75"/>
      <c r="AC29" s="224"/>
      <c r="AD29" s="224"/>
      <c r="AE29" s="224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39" customHeight="1">
      <c r="A30" s="67" t="s">
        <v>210</v>
      </c>
      <c r="B30" s="34" t="s">
        <v>38</v>
      </c>
      <c r="C30" s="73" t="s">
        <v>206</v>
      </c>
      <c r="D30" s="22" t="s">
        <v>211</v>
      </c>
      <c r="E30" s="77"/>
      <c r="F30" s="16"/>
      <c r="G30" s="16"/>
      <c r="H30" s="226">
        <v>4</v>
      </c>
      <c r="I30" s="11">
        <v>66</v>
      </c>
      <c r="J30" s="11">
        <v>34</v>
      </c>
      <c r="K30" s="17"/>
      <c r="L30" s="11"/>
      <c r="M30" s="11"/>
      <c r="N30" s="17"/>
      <c r="O30" s="11"/>
      <c r="P30" s="11"/>
      <c r="Q30" s="17"/>
      <c r="R30" s="75"/>
      <c r="S30" s="75"/>
      <c r="T30" s="76"/>
      <c r="U30" s="75"/>
      <c r="V30" s="75"/>
      <c r="W30" s="76"/>
      <c r="X30" s="75"/>
      <c r="Y30" s="75"/>
      <c r="Z30" s="76"/>
      <c r="AA30" s="75"/>
      <c r="AB30" s="75"/>
      <c r="AC30" s="224"/>
      <c r="AD30" s="224"/>
      <c r="AE30" s="224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39" customHeight="1">
      <c r="A31" s="67" t="s">
        <v>213</v>
      </c>
      <c r="B31" s="34" t="s">
        <v>38</v>
      </c>
      <c r="C31" s="73" t="s">
        <v>206</v>
      </c>
      <c r="D31" s="22" t="s">
        <v>214</v>
      </c>
      <c r="E31" s="77"/>
      <c r="F31" s="16"/>
      <c r="G31" s="16"/>
      <c r="H31" s="225"/>
      <c r="I31" s="16">
        <v>45</v>
      </c>
      <c r="J31" s="16">
        <v>55</v>
      </c>
      <c r="K31" s="17"/>
      <c r="L31" s="11"/>
      <c r="M31" s="11"/>
      <c r="N31" s="17"/>
      <c r="O31" s="11"/>
      <c r="P31" s="11"/>
      <c r="Q31" s="17"/>
      <c r="R31" s="75"/>
      <c r="S31" s="75"/>
      <c r="T31" s="76"/>
      <c r="U31" s="75"/>
      <c r="V31" s="75"/>
      <c r="W31" s="76"/>
      <c r="X31" s="75"/>
      <c r="Y31" s="75"/>
      <c r="Z31" s="76"/>
      <c r="AA31" s="75"/>
      <c r="AB31" s="75"/>
      <c r="AC31" s="224"/>
      <c r="AD31" s="224"/>
      <c r="AE31" s="224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39" customHeight="1">
      <c r="A32" s="67" t="s">
        <v>216</v>
      </c>
      <c r="B32" s="34" t="s">
        <v>38</v>
      </c>
      <c r="C32" s="73" t="s">
        <v>206</v>
      </c>
      <c r="D32" s="22" t="s">
        <v>210</v>
      </c>
      <c r="E32" s="77"/>
      <c r="F32" s="16"/>
      <c r="G32" s="16"/>
      <c r="H32" s="77"/>
      <c r="I32" s="11"/>
      <c r="J32" s="11"/>
      <c r="K32" s="226">
        <v>4</v>
      </c>
      <c r="L32" s="11">
        <v>66</v>
      </c>
      <c r="M32" s="11">
        <v>34</v>
      </c>
      <c r="N32" s="17"/>
      <c r="O32" s="11"/>
      <c r="P32" s="11"/>
      <c r="Q32" s="17"/>
      <c r="R32" s="75"/>
      <c r="S32" s="75"/>
      <c r="T32" s="76"/>
      <c r="U32" s="75"/>
      <c r="V32" s="75"/>
      <c r="W32" s="76"/>
      <c r="X32" s="75"/>
      <c r="Y32" s="75"/>
      <c r="Z32" s="76"/>
      <c r="AA32" s="75"/>
      <c r="AB32" s="75"/>
      <c r="AC32" s="224"/>
      <c r="AD32" s="224"/>
      <c r="AE32" s="224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39" customHeight="1">
      <c r="A33" s="67" t="s">
        <v>217</v>
      </c>
      <c r="B33" s="34" t="s">
        <v>38</v>
      </c>
      <c r="C33" s="73" t="s">
        <v>206</v>
      </c>
      <c r="D33" s="22" t="s">
        <v>213</v>
      </c>
      <c r="E33" s="77"/>
      <c r="F33" s="16"/>
      <c r="G33" s="16"/>
      <c r="H33" s="77"/>
      <c r="I33" s="11"/>
      <c r="J33" s="11"/>
      <c r="K33" s="225"/>
      <c r="L33" s="16">
        <v>45</v>
      </c>
      <c r="M33" s="16">
        <v>55</v>
      </c>
      <c r="N33" s="17"/>
      <c r="O33" s="11"/>
      <c r="P33" s="11"/>
      <c r="Q33" s="17"/>
      <c r="R33" s="75"/>
      <c r="S33" s="75"/>
      <c r="T33" s="76"/>
      <c r="U33" s="75"/>
      <c r="V33" s="75"/>
      <c r="W33" s="76"/>
      <c r="X33" s="75"/>
      <c r="Y33" s="75"/>
      <c r="Z33" s="76"/>
      <c r="AA33" s="75"/>
      <c r="AB33" s="75"/>
      <c r="AC33" s="224"/>
      <c r="AD33" s="224"/>
      <c r="AE33" s="224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39" customHeight="1">
      <c r="A34" s="67" t="s">
        <v>218</v>
      </c>
      <c r="B34" s="34" t="s">
        <v>38</v>
      </c>
      <c r="C34" s="73" t="s">
        <v>206</v>
      </c>
      <c r="D34" s="22" t="s">
        <v>216</v>
      </c>
      <c r="E34" s="77"/>
      <c r="F34" s="16"/>
      <c r="G34" s="16"/>
      <c r="H34" s="77"/>
      <c r="I34" s="11"/>
      <c r="J34" s="11"/>
      <c r="K34" s="17"/>
      <c r="L34" s="11"/>
      <c r="M34" s="11"/>
      <c r="N34" s="226">
        <v>4</v>
      </c>
      <c r="O34" s="11">
        <v>66</v>
      </c>
      <c r="P34" s="11">
        <v>34</v>
      </c>
      <c r="Q34" s="17"/>
      <c r="R34" s="75"/>
      <c r="S34" s="75"/>
      <c r="T34" s="76"/>
      <c r="U34" s="75"/>
      <c r="V34" s="75"/>
      <c r="W34" s="76"/>
      <c r="X34" s="75"/>
      <c r="Y34" s="75"/>
      <c r="Z34" s="76"/>
      <c r="AA34" s="75"/>
      <c r="AB34" s="75"/>
      <c r="AC34" s="224"/>
      <c r="AD34" s="224"/>
      <c r="AE34" s="224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39" customHeight="1">
      <c r="A35" s="67" t="s">
        <v>219</v>
      </c>
      <c r="B35" s="34" t="s">
        <v>38</v>
      </c>
      <c r="C35" s="73" t="s">
        <v>206</v>
      </c>
      <c r="D35" s="22" t="s">
        <v>217</v>
      </c>
      <c r="E35" s="77"/>
      <c r="F35" s="16"/>
      <c r="G35" s="16"/>
      <c r="H35" s="77"/>
      <c r="I35" s="11"/>
      <c r="J35" s="11"/>
      <c r="K35" s="17"/>
      <c r="L35" s="11"/>
      <c r="M35" s="11"/>
      <c r="N35" s="225"/>
      <c r="O35" s="16">
        <v>45</v>
      </c>
      <c r="P35" s="16">
        <v>55</v>
      </c>
      <c r="Q35" s="17"/>
      <c r="R35" s="75"/>
      <c r="S35" s="75"/>
      <c r="T35" s="76"/>
      <c r="U35" s="75"/>
      <c r="V35" s="75"/>
      <c r="W35" s="76"/>
      <c r="X35" s="75"/>
      <c r="Y35" s="75"/>
      <c r="Z35" s="76"/>
      <c r="AA35" s="75"/>
      <c r="AB35" s="75"/>
      <c r="AC35" s="224"/>
      <c r="AD35" s="224"/>
      <c r="AE35" s="224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39" customHeight="1">
      <c r="A36" s="67" t="s">
        <v>221</v>
      </c>
      <c r="B36" s="34" t="s">
        <v>38</v>
      </c>
      <c r="C36" s="73" t="s">
        <v>206</v>
      </c>
      <c r="D36" s="22" t="s">
        <v>222</v>
      </c>
      <c r="E36" s="17"/>
      <c r="F36" s="16"/>
      <c r="G36" s="16"/>
      <c r="H36" s="17"/>
      <c r="I36" s="11"/>
      <c r="J36" s="11"/>
      <c r="K36" s="17"/>
      <c r="L36" s="11"/>
      <c r="M36" s="11"/>
      <c r="N36" s="17"/>
      <c r="O36" s="11"/>
      <c r="P36" s="11"/>
      <c r="Q36" s="226">
        <v>4</v>
      </c>
      <c r="R36" s="16">
        <v>66</v>
      </c>
      <c r="S36" s="16">
        <v>34</v>
      </c>
      <c r="T36" s="17"/>
      <c r="U36" s="11"/>
      <c r="V36" s="11"/>
      <c r="W36" s="17"/>
      <c r="X36" s="11"/>
      <c r="Y36" s="11"/>
      <c r="Z36" s="17"/>
      <c r="AA36" s="11"/>
      <c r="AB36" s="11"/>
      <c r="AC36" s="224"/>
      <c r="AD36" s="224"/>
      <c r="AE36" s="224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39" customHeight="1">
      <c r="A37" s="67" t="s">
        <v>224</v>
      </c>
      <c r="B37" s="34" t="s">
        <v>38</v>
      </c>
      <c r="C37" s="73" t="s">
        <v>206</v>
      </c>
      <c r="D37" s="22" t="s">
        <v>225</v>
      </c>
      <c r="E37" s="17"/>
      <c r="F37" s="16"/>
      <c r="G37" s="16"/>
      <c r="H37" s="17"/>
      <c r="I37" s="11"/>
      <c r="J37" s="11"/>
      <c r="K37" s="17"/>
      <c r="L37" s="11"/>
      <c r="M37" s="11"/>
      <c r="N37" s="17"/>
      <c r="O37" s="11"/>
      <c r="P37" s="11"/>
      <c r="Q37" s="225"/>
      <c r="R37" s="16">
        <v>45</v>
      </c>
      <c r="S37" s="16">
        <v>55</v>
      </c>
      <c r="T37" s="17"/>
      <c r="U37" s="11"/>
      <c r="V37" s="11"/>
      <c r="W37" s="17"/>
      <c r="X37" s="11"/>
      <c r="Y37" s="11"/>
      <c r="Z37" s="17"/>
      <c r="AA37" s="11"/>
      <c r="AB37" s="11"/>
      <c r="AC37" s="224"/>
      <c r="AD37" s="224"/>
      <c r="AE37" s="224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39" customHeight="1">
      <c r="A38" s="67" t="s">
        <v>226</v>
      </c>
      <c r="B38" s="34" t="s">
        <v>38</v>
      </c>
      <c r="C38" s="73" t="s">
        <v>206</v>
      </c>
      <c r="D38" s="22" t="s">
        <v>227</v>
      </c>
      <c r="E38" s="77"/>
      <c r="F38" s="16"/>
      <c r="G38" s="16"/>
      <c r="H38" s="17"/>
      <c r="I38" s="11"/>
      <c r="J38" s="11"/>
      <c r="K38" s="17"/>
      <c r="L38" s="11"/>
      <c r="M38" s="11"/>
      <c r="N38" s="17"/>
      <c r="O38" s="11"/>
      <c r="P38" s="11"/>
      <c r="Q38" s="77"/>
      <c r="R38" s="16"/>
      <c r="S38" s="16"/>
      <c r="T38" s="226">
        <v>4</v>
      </c>
      <c r="U38" s="11">
        <v>66</v>
      </c>
      <c r="V38" s="11">
        <v>34</v>
      </c>
      <c r="W38" s="17"/>
      <c r="X38" s="11"/>
      <c r="Y38" s="11"/>
      <c r="Z38" s="17"/>
      <c r="AA38" s="11"/>
      <c r="AB38" s="11"/>
      <c r="AC38" s="224"/>
      <c r="AD38" s="224"/>
      <c r="AE38" s="224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39" customHeight="1">
      <c r="A39" s="67" t="s">
        <v>229</v>
      </c>
      <c r="B39" s="34" t="s">
        <v>38</v>
      </c>
      <c r="C39" s="73" t="s">
        <v>206</v>
      </c>
      <c r="D39" s="22" t="s">
        <v>230</v>
      </c>
      <c r="E39" s="77"/>
      <c r="F39" s="16"/>
      <c r="G39" s="16"/>
      <c r="H39" s="17"/>
      <c r="I39" s="11"/>
      <c r="J39" s="11"/>
      <c r="K39" s="17"/>
      <c r="L39" s="11"/>
      <c r="M39" s="11"/>
      <c r="N39" s="17"/>
      <c r="O39" s="11"/>
      <c r="P39" s="11"/>
      <c r="Q39" s="77"/>
      <c r="R39" s="16"/>
      <c r="S39" s="16"/>
      <c r="T39" s="225"/>
      <c r="U39" s="16">
        <v>45</v>
      </c>
      <c r="V39" s="16">
        <v>55</v>
      </c>
      <c r="W39" s="17"/>
      <c r="X39" s="11"/>
      <c r="Y39" s="11"/>
      <c r="Z39" s="17"/>
      <c r="AA39" s="11"/>
      <c r="AB39" s="11"/>
      <c r="AC39" s="224"/>
      <c r="AD39" s="224"/>
      <c r="AE39" s="224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39" customHeight="1">
      <c r="A40" s="67" t="s">
        <v>231</v>
      </c>
      <c r="B40" s="34" t="s">
        <v>38</v>
      </c>
      <c r="C40" s="73" t="s">
        <v>206</v>
      </c>
      <c r="D40" s="22" t="s">
        <v>226</v>
      </c>
      <c r="E40" s="77"/>
      <c r="F40" s="16"/>
      <c r="G40" s="16"/>
      <c r="H40" s="77"/>
      <c r="I40" s="11"/>
      <c r="J40" s="11"/>
      <c r="K40" s="17"/>
      <c r="L40" s="11"/>
      <c r="M40" s="11"/>
      <c r="N40" s="17"/>
      <c r="O40" s="11"/>
      <c r="P40" s="11"/>
      <c r="Q40" s="77"/>
      <c r="R40" s="16"/>
      <c r="S40" s="16"/>
      <c r="T40" s="77"/>
      <c r="U40" s="11"/>
      <c r="V40" s="11"/>
      <c r="W40" s="226">
        <v>4</v>
      </c>
      <c r="X40" s="11">
        <v>66</v>
      </c>
      <c r="Y40" s="11">
        <v>34</v>
      </c>
      <c r="Z40" s="17"/>
      <c r="AA40" s="11"/>
      <c r="AB40" s="11"/>
      <c r="AC40" s="224"/>
      <c r="AD40" s="224"/>
      <c r="AE40" s="224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39" customHeight="1">
      <c r="A41" s="67" t="s">
        <v>232</v>
      </c>
      <c r="B41" s="34" t="s">
        <v>38</v>
      </c>
      <c r="C41" s="73" t="s">
        <v>206</v>
      </c>
      <c r="D41" s="22" t="s">
        <v>229</v>
      </c>
      <c r="E41" s="77"/>
      <c r="F41" s="16"/>
      <c r="G41" s="16"/>
      <c r="H41" s="77"/>
      <c r="I41" s="11"/>
      <c r="J41" s="11"/>
      <c r="K41" s="17"/>
      <c r="L41" s="11"/>
      <c r="M41" s="11"/>
      <c r="N41" s="17"/>
      <c r="O41" s="11"/>
      <c r="P41" s="11"/>
      <c r="Q41" s="77"/>
      <c r="R41" s="16"/>
      <c r="S41" s="16"/>
      <c r="T41" s="77"/>
      <c r="U41" s="11"/>
      <c r="V41" s="11"/>
      <c r="W41" s="225"/>
      <c r="X41" s="16">
        <v>45</v>
      </c>
      <c r="Y41" s="16">
        <v>55</v>
      </c>
      <c r="Z41" s="17"/>
      <c r="AA41" s="11"/>
      <c r="AB41" s="11"/>
      <c r="AC41" s="224"/>
      <c r="AD41" s="224"/>
      <c r="AE41" s="224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39" customHeight="1">
      <c r="A42" s="67" t="s">
        <v>233</v>
      </c>
      <c r="B42" s="34" t="s">
        <v>38</v>
      </c>
      <c r="C42" s="73" t="s">
        <v>206</v>
      </c>
      <c r="D42" s="22" t="s">
        <v>231</v>
      </c>
      <c r="E42" s="77"/>
      <c r="F42" s="16"/>
      <c r="G42" s="16"/>
      <c r="H42" s="77"/>
      <c r="I42" s="11"/>
      <c r="J42" s="11"/>
      <c r="K42" s="17"/>
      <c r="L42" s="11"/>
      <c r="M42" s="11"/>
      <c r="N42" s="17"/>
      <c r="O42" s="11"/>
      <c r="P42" s="11"/>
      <c r="Q42" s="77"/>
      <c r="R42" s="16"/>
      <c r="S42" s="16"/>
      <c r="T42" s="77"/>
      <c r="U42" s="11"/>
      <c r="V42" s="11"/>
      <c r="W42" s="17"/>
      <c r="X42" s="11"/>
      <c r="Y42" s="11"/>
      <c r="Z42" s="226">
        <v>4</v>
      </c>
      <c r="AA42" s="11">
        <v>66</v>
      </c>
      <c r="AB42" s="11">
        <v>34</v>
      </c>
      <c r="AC42" s="224"/>
      <c r="AD42" s="224"/>
      <c r="AE42" s="224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39" customHeight="1">
      <c r="A43" s="67" t="s">
        <v>234</v>
      </c>
      <c r="B43" s="34" t="s">
        <v>38</v>
      </c>
      <c r="C43" s="73" t="s">
        <v>206</v>
      </c>
      <c r="D43" s="22" t="s">
        <v>232</v>
      </c>
      <c r="E43" s="77"/>
      <c r="F43" s="16"/>
      <c r="G43" s="16"/>
      <c r="H43" s="77"/>
      <c r="I43" s="11"/>
      <c r="J43" s="11"/>
      <c r="K43" s="17"/>
      <c r="L43" s="11"/>
      <c r="M43" s="11"/>
      <c r="N43" s="17"/>
      <c r="O43" s="11"/>
      <c r="P43" s="11"/>
      <c r="Q43" s="77"/>
      <c r="R43" s="16"/>
      <c r="S43" s="16"/>
      <c r="T43" s="77"/>
      <c r="U43" s="11"/>
      <c r="V43" s="11"/>
      <c r="W43" s="17"/>
      <c r="X43" s="11"/>
      <c r="Y43" s="11"/>
      <c r="Z43" s="225"/>
      <c r="AA43" s="16">
        <v>45</v>
      </c>
      <c r="AB43" s="16">
        <v>55</v>
      </c>
      <c r="AC43" s="225"/>
      <c r="AD43" s="225"/>
      <c r="AE43" s="225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39" customHeight="1">
      <c r="A44" s="67" t="s">
        <v>235</v>
      </c>
      <c r="B44" s="34" t="s">
        <v>25</v>
      </c>
      <c r="C44" s="73" t="s">
        <v>260</v>
      </c>
      <c r="D44" s="15" t="s">
        <v>27</v>
      </c>
      <c r="E44" s="10">
        <v>1</v>
      </c>
      <c r="F44" s="11">
        <v>7.5</v>
      </c>
      <c r="G44" s="11">
        <v>17.5</v>
      </c>
      <c r="H44" s="17"/>
      <c r="I44" s="11"/>
      <c r="J44" s="11"/>
      <c r="K44" s="17"/>
      <c r="L44" s="11"/>
      <c r="M44" s="11"/>
      <c r="N44" s="17"/>
      <c r="O44" s="11"/>
      <c r="P44" s="11"/>
      <c r="Q44" s="17"/>
      <c r="R44" s="11"/>
      <c r="S44" s="11"/>
      <c r="T44" s="17"/>
      <c r="U44" s="11"/>
      <c r="V44" s="11"/>
      <c r="W44" s="17"/>
      <c r="X44" s="11"/>
      <c r="Y44" s="11"/>
      <c r="Z44" s="17"/>
      <c r="AA44" s="11"/>
      <c r="AB44" s="11"/>
      <c r="AC44" s="245">
        <f t="shared" ref="AC44:AD44" si="4">SUM(F44,I45,L46,O47)</f>
        <v>30</v>
      </c>
      <c r="AD44" s="245">
        <f t="shared" si="4"/>
        <v>70</v>
      </c>
      <c r="AE44" s="226">
        <f>SUM(E44,H45,K46,N47)</f>
        <v>4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39" customHeight="1">
      <c r="A45" s="67" t="s">
        <v>237</v>
      </c>
      <c r="B45" s="34" t="s">
        <v>25</v>
      </c>
      <c r="C45" s="73" t="s">
        <v>260</v>
      </c>
      <c r="D45" s="15" t="s">
        <v>235</v>
      </c>
      <c r="E45" s="17"/>
      <c r="F45" s="11"/>
      <c r="G45" s="11"/>
      <c r="H45" s="10">
        <v>1</v>
      </c>
      <c r="I45" s="11">
        <v>7.5</v>
      </c>
      <c r="J45" s="11">
        <v>17.5</v>
      </c>
      <c r="K45" s="17"/>
      <c r="L45" s="11"/>
      <c r="M45" s="11"/>
      <c r="N45" s="17"/>
      <c r="O45" s="11"/>
      <c r="P45" s="11"/>
      <c r="Q45" s="17"/>
      <c r="R45" s="11"/>
      <c r="S45" s="11"/>
      <c r="T45" s="17"/>
      <c r="U45" s="11"/>
      <c r="V45" s="11"/>
      <c r="W45" s="17"/>
      <c r="X45" s="11"/>
      <c r="Y45" s="11"/>
      <c r="Z45" s="17"/>
      <c r="AA45" s="11"/>
      <c r="AB45" s="11"/>
      <c r="AC45" s="224"/>
      <c r="AD45" s="224"/>
      <c r="AE45" s="224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39" customHeight="1">
      <c r="A46" s="67" t="s">
        <v>238</v>
      </c>
      <c r="B46" s="34" t="s">
        <v>25</v>
      </c>
      <c r="C46" s="73" t="s">
        <v>260</v>
      </c>
      <c r="D46" s="15" t="s">
        <v>237</v>
      </c>
      <c r="E46" s="17"/>
      <c r="F46" s="11"/>
      <c r="G46" s="11"/>
      <c r="H46" s="17"/>
      <c r="I46" s="11"/>
      <c r="J46" s="11"/>
      <c r="K46" s="10">
        <v>1</v>
      </c>
      <c r="L46" s="11">
        <v>7.5</v>
      </c>
      <c r="M46" s="11">
        <v>17.5</v>
      </c>
      <c r="N46" s="17"/>
      <c r="O46" s="11"/>
      <c r="P46" s="11"/>
      <c r="Q46" s="17"/>
      <c r="R46" s="11"/>
      <c r="S46" s="11"/>
      <c r="T46" s="17"/>
      <c r="U46" s="11"/>
      <c r="V46" s="11"/>
      <c r="W46" s="17"/>
      <c r="X46" s="11"/>
      <c r="Y46" s="11"/>
      <c r="Z46" s="17"/>
      <c r="AA46" s="11"/>
      <c r="AB46" s="11"/>
      <c r="AC46" s="224"/>
      <c r="AD46" s="224"/>
      <c r="AE46" s="224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39" customHeight="1">
      <c r="A47" s="67" t="s">
        <v>239</v>
      </c>
      <c r="B47" s="34" t="s">
        <v>25</v>
      </c>
      <c r="C47" s="73" t="s">
        <v>260</v>
      </c>
      <c r="D47" s="15" t="s">
        <v>238</v>
      </c>
      <c r="E47" s="17"/>
      <c r="F47" s="11"/>
      <c r="G47" s="11"/>
      <c r="H47" s="17"/>
      <c r="I47" s="11"/>
      <c r="J47" s="11"/>
      <c r="K47" s="17"/>
      <c r="L47" s="11"/>
      <c r="M47" s="11"/>
      <c r="N47" s="10">
        <v>1</v>
      </c>
      <c r="O47" s="11">
        <v>7.5</v>
      </c>
      <c r="P47" s="11">
        <v>17.5</v>
      </c>
      <c r="Q47" s="17"/>
      <c r="R47" s="11"/>
      <c r="S47" s="11"/>
      <c r="T47" s="17"/>
      <c r="U47" s="11"/>
      <c r="V47" s="11"/>
      <c r="W47" s="17"/>
      <c r="X47" s="11"/>
      <c r="Y47" s="11"/>
      <c r="Z47" s="17"/>
      <c r="AA47" s="11"/>
      <c r="AB47" s="11"/>
      <c r="AC47" s="225"/>
      <c r="AD47" s="225"/>
      <c r="AE47" s="225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39" customHeight="1">
      <c r="A48" s="67" t="s">
        <v>269</v>
      </c>
      <c r="B48" s="34" t="s">
        <v>25</v>
      </c>
      <c r="C48" s="73" t="s">
        <v>270</v>
      </c>
      <c r="D48" s="15" t="s">
        <v>27</v>
      </c>
      <c r="E48" s="110">
        <v>2</v>
      </c>
      <c r="F48" s="11">
        <v>15</v>
      </c>
      <c r="G48" s="11">
        <v>35</v>
      </c>
      <c r="H48" s="17"/>
      <c r="I48" s="11"/>
      <c r="J48" s="11"/>
      <c r="K48" s="17"/>
      <c r="L48" s="11"/>
      <c r="M48" s="11"/>
      <c r="N48" s="17"/>
      <c r="O48" s="11"/>
      <c r="P48" s="11"/>
      <c r="Q48" s="17"/>
      <c r="R48" s="11"/>
      <c r="S48" s="11"/>
      <c r="T48" s="17"/>
      <c r="U48" s="11"/>
      <c r="V48" s="11"/>
      <c r="W48" s="17"/>
      <c r="X48" s="11"/>
      <c r="Y48" s="11"/>
      <c r="Z48" s="17"/>
      <c r="AA48" s="11"/>
      <c r="AB48" s="11"/>
      <c r="AC48" s="245">
        <f t="shared" ref="AC48:AD48" si="5">SUM(F48,I49,L50,O51)</f>
        <v>60</v>
      </c>
      <c r="AD48" s="245">
        <f t="shared" si="5"/>
        <v>90</v>
      </c>
      <c r="AE48" s="226">
        <f>SUM(E48,H49,K50,N51)</f>
        <v>6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39" customHeight="1">
      <c r="A49" s="67" t="s">
        <v>271</v>
      </c>
      <c r="B49" s="34" t="s">
        <v>25</v>
      </c>
      <c r="C49" s="73" t="s">
        <v>270</v>
      </c>
      <c r="D49" s="15" t="s">
        <v>269</v>
      </c>
      <c r="E49" s="111"/>
      <c r="F49" s="11"/>
      <c r="G49" s="11"/>
      <c r="H49" s="10">
        <v>2</v>
      </c>
      <c r="I49" s="11">
        <v>15</v>
      </c>
      <c r="J49" s="11">
        <v>35</v>
      </c>
      <c r="K49" s="17"/>
      <c r="L49" s="11"/>
      <c r="M49" s="11"/>
      <c r="N49" s="17"/>
      <c r="O49" s="11"/>
      <c r="P49" s="11"/>
      <c r="Q49" s="17"/>
      <c r="R49" s="11"/>
      <c r="S49" s="11"/>
      <c r="T49" s="17"/>
      <c r="U49" s="11"/>
      <c r="V49" s="11"/>
      <c r="W49" s="17"/>
      <c r="X49" s="11"/>
      <c r="Y49" s="11"/>
      <c r="Z49" s="17"/>
      <c r="AA49" s="11"/>
      <c r="AB49" s="11"/>
      <c r="AC49" s="224"/>
      <c r="AD49" s="224"/>
      <c r="AE49" s="224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39" customHeight="1">
      <c r="A50" s="67" t="s">
        <v>272</v>
      </c>
      <c r="B50" s="34" t="s">
        <v>25</v>
      </c>
      <c r="C50" s="73" t="s">
        <v>270</v>
      </c>
      <c r="D50" s="15" t="s">
        <v>271</v>
      </c>
      <c r="E50" s="111"/>
      <c r="F50" s="11"/>
      <c r="G50" s="11"/>
      <c r="H50" s="17"/>
      <c r="I50" s="11"/>
      <c r="J50" s="11"/>
      <c r="K50" s="10">
        <v>1</v>
      </c>
      <c r="L50" s="11">
        <v>15</v>
      </c>
      <c r="M50" s="11">
        <v>10</v>
      </c>
      <c r="N50" s="17"/>
      <c r="O50" s="11"/>
      <c r="P50" s="11"/>
      <c r="Q50" s="17"/>
      <c r="R50" s="11"/>
      <c r="S50" s="11"/>
      <c r="T50" s="17"/>
      <c r="U50" s="11"/>
      <c r="V50" s="11"/>
      <c r="W50" s="17"/>
      <c r="X50" s="11"/>
      <c r="Y50" s="11"/>
      <c r="Z50" s="17"/>
      <c r="AA50" s="11"/>
      <c r="AB50" s="11"/>
      <c r="AC50" s="224"/>
      <c r="AD50" s="224"/>
      <c r="AE50" s="224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39" customHeight="1">
      <c r="A51" s="67" t="s">
        <v>273</v>
      </c>
      <c r="B51" s="34" t="s">
        <v>25</v>
      </c>
      <c r="C51" s="73" t="s">
        <v>270</v>
      </c>
      <c r="D51" s="15" t="s">
        <v>272</v>
      </c>
      <c r="E51" s="111"/>
      <c r="F51" s="11"/>
      <c r="G51" s="11"/>
      <c r="H51" s="17"/>
      <c r="I51" s="11"/>
      <c r="J51" s="11"/>
      <c r="K51" s="17"/>
      <c r="L51" s="11"/>
      <c r="M51" s="11"/>
      <c r="N51" s="10">
        <v>1</v>
      </c>
      <c r="O51" s="11">
        <v>15</v>
      </c>
      <c r="P51" s="11">
        <v>10</v>
      </c>
      <c r="Q51" s="17"/>
      <c r="R51" s="11"/>
      <c r="S51" s="11"/>
      <c r="T51" s="17"/>
      <c r="U51" s="11"/>
      <c r="V51" s="11"/>
      <c r="W51" s="17"/>
      <c r="X51" s="11"/>
      <c r="Y51" s="11"/>
      <c r="Z51" s="17"/>
      <c r="AA51" s="11"/>
      <c r="AB51" s="11"/>
      <c r="AC51" s="225"/>
      <c r="AD51" s="225"/>
      <c r="AE51" s="225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39" customHeight="1">
      <c r="A52" s="67" t="s">
        <v>274</v>
      </c>
      <c r="B52" s="34" t="s">
        <v>25</v>
      </c>
      <c r="C52" s="73" t="s">
        <v>220</v>
      </c>
      <c r="D52" s="15" t="s">
        <v>27</v>
      </c>
      <c r="E52" s="10">
        <v>4</v>
      </c>
      <c r="F52" s="11">
        <v>7.5</v>
      </c>
      <c r="G52" s="11">
        <v>92.5</v>
      </c>
      <c r="H52" s="17"/>
      <c r="I52" s="11"/>
      <c r="J52" s="11"/>
      <c r="K52" s="17"/>
      <c r="L52" s="11"/>
      <c r="M52" s="11"/>
      <c r="N52" s="17"/>
      <c r="O52" s="11"/>
      <c r="P52" s="11"/>
      <c r="Q52" s="17"/>
      <c r="R52" s="11"/>
      <c r="S52" s="11"/>
      <c r="T52" s="17"/>
      <c r="U52" s="11"/>
      <c r="V52" s="11"/>
      <c r="W52" s="17"/>
      <c r="X52" s="11"/>
      <c r="Y52" s="11"/>
      <c r="Z52" s="17"/>
      <c r="AA52" s="11"/>
      <c r="AB52" s="11"/>
      <c r="AC52" s="11">
        <f t="shared" ref="AC52:AD52" si="6">SUM(F52)</f>
        <v>7.5</v>
      </c>
      <c r="AD52" s="11">
        <f t="shared" si="6"/>
        <v>92.5</v>
      </c>
      <c r="AE52" s="10">
        <f>SUM(E52)</f>
        <v>4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39" customHeight="1">
      <c r="A53" s="113" t="s">
        <v>55</v>
      </c>
      <c r="B53" s="34" t="s">
        <v>38</v>
      </c>
      <c r="C53" s="73" t="s">
        <v>215</v>
      </c>
      <c r="D53" s="15" t="s">
        <v>27</v>
      </c>
      <c r="E53" s="17"/>
      <c r="F53" s="11"/>
      <c r="G53" s="11"/>
      <c r="H53" s="17"/>
      <c r="I53" s="11"/>
      <c r="J53" s="11"/>
      <c r="K53" s="10">
        <v>1</v>
      </c>
      <c r="L53" s="11">
        <v>7</v>
      </c>
      <c r="M53" s="11">
        <v>18</v>
      </c>
      <c r="N53" s="17"/>
      <c r="O53" s="11"/>
      <c r="P53" s="11"/>
      <c r="Q53" s="17"/>
      <c r="R53" s="11"/>
      <c r="S53" s="11"/>
      <c r="T53" s="17"/>
      <c r="U53" s="11"/>
      <c r="V53" s="11"/>
      <c r="W53" s="17"/>
      <c r="X53" s="11"/>
      <c r="Y53" s="11"/>
      <c r="Z53" s="17"/>
      <c r="AA53" s="11"/>
      <c r="AB53" s="11"/>
      <c r="AC53" s="246">
        <f t="shared" ref="AC53:AD53" si="7">SUM(L53,O54,R55,U56)</f>
        <v>28</v>
      </c>
      <c r="AD53" s="246">
        <f t="shared" si="7"/>
        <v>72</v>
      </c>
      <c r="AE53" s="247">
        <f>SUM(K53, N54,Q55,T56)</f>
        <v>4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39" customHeight="1">
      <c r="A54" s="113" t="s">
        <v>57</v>
      </c>
      <c r="B54" s="34" t="s">
        <v>38</v>
      </c>
      <c r="C54" s="73" t="s">
        <v>215</v>
      </c>
      <c r="D54" s="15" t="s">
        <v>27</v>
      </c>
      <c r="E54" s="17"/>
      <c r="F54" s="11"/>
      <c r="G54" s="11"/>
      <c r="H54" s="17"/>
      <c r="I54" s="11"/>
      <c r="J54" s="11"/>
      <c r="K54" s="17"/>
      <c r="L54" s="11"/>
      <c r="M54" s="11"/>
      <c r="N54" s="10">
        <v>1</v>
      </c>
      <c r="O54" s="11">
        <v>7</v>
      </c>
      <c r="P54" s="11">
        <v>18</v>
      </c>
      <c r="Q54" s="17"/>
      <c r="R54" s="11"/>
      <c r="S54" s="11"/>
      <c r="T54" s="17"/>
      <c r="U54" s="11"/>
      <c r="V54" s="11"/>
      <c r="W54" s="17"/>
      <c r="X54" s="11"/>
      <c r="Y54" s="11"/>
      <c r="Z54" s="17"/>
      <c r="AA54" s="11"/>
      <c r="AB54" s="11"/>
      <c r="AC54" s="224"/>
      <c r="AD54" s="224"/>
      <c r="AE54" s="224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39" customHeight="1">
      <c r="A55" s="113" t="s">
        <v>58</v>
      </c>
      <c r="B55" s="34" t="s">
        <v>38</v>
      </c>
      <c r="C55" s="73" t="s">
        <v>215</v>
      </c>
      <c r="D55" s="15" t="s">
        <v>27</v>
      </c>
      <c r="E55" s="17"/>
      <c r="F55" s="11"/>
      <c r="G55" s="11"/>
      <c r="H55" s="17"/>
      <c r="I55" s="11"/>
      <c r="J55" s="11"/>
      <c r="K55" s="17"/>
      <c r="L55" s="11"/>
      <c r="M55" s="11"/>
      <c r="N55" s="17"/>
      <c r="O55" s="11"/>
      <c r="P55" s="11"/>
      <c r="Q55" s="10">
        <v>1</v>
      </c>
      <c r="R55" s="11">
        <v>7</v>
      </c>
      <c r="S55" s="11">
        <v>18</v>
      </c>
      <c r="T55" s="17"/>
      <c r="U55" s="11"/>
      <c r="V55" s="11"/>
      <c r="W55" s="17"/>
      <c r="X55" s="11"/>
      <c r="Y55" s="11"/>
      <c r="Z55" s="17"/>
      <c r="AA55" s="11"/>
      <c r="AB55" s="11"/>
      <c r="AC55" s="224"/>
      <c r="AD55" s="224"/>
      <c r="AE55" s="22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39" customHeight="1">
      <c r="A56" s="113" t="s">
        <v>59</v>
      </c>
      <c r="B56" s="34" t="s">
        <v>38</v>
      </c>
      <c r="C56" s="73" t="s">
        <v>215</v>
      </c>
      <c r="D56" s="15" t="s">
        <v>27</v>
      </c>
      <c r="E56" s="17"/>
      <c r="F56" s="11"/>
      <c r="G56" s="11"/>
      <c r="H56" s="17"/>
      <c r="I56" s="11"/>
      <c r="J56" s="11"/>
      <c r="K56" s="17"/>
      <c r="L56" s="11"/>
      <c r="M56" s="11"/>
      <c r="N56" s="17"/>
      <c r="O56" s="11"/>
      <c r="P56" s="11"/>
      <c r="Q56" s="17"/>
      <c r="R56" s="11"/>
      <c r="S56" s="11"/>
      <c r="T56" s="10">
        <v>1</v>
      </c>
      <c r="U56" s="11">
        <v>7</v>
      </c>
      <c r="V56" s="11">
        <v>18</v>
      </c>
      <c r="W56" s="17"/>
      <c r="X56" s="11"/>
      <c r="Y56" s="11"/>
      <c r="Z56" s="17"/>
      <c r="AA56" s="11"/>
      <c r="AB56" s="11"/>
      <c r="AC56" s="224"/>
      <c r="AD56" s="224"/>
      <c r="AE56" s="248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39" customHeight="1">
      <c r="A57" s="24" t="s">
        <v>60</v>
      </c>
      <c r="B57" s="34" t="s">
        <v>38</v>
      </c>
      <c r="C57" s="73" t="s">
        <v>275</v>
      </c>
      <c r="D57" s="15" t="s">
        <v>27</v>
      </c>
      <c r="E57" s="111"/>
      <c r="F57" s="11"/>
      <c r="G57" s="11"/>
      <c r="H57" s="17"/>
      <c r="I57" s="11"/>
      <c r="J57" s="11"/>
      <c r="K57" s="17"/>
      <c r="L57" s="11"/>
      <c r="M57" s="11"/>
      <c r="N57" s="17"/>
      <c r="O57" s="11"/>
      <c r="P57" s="11"/>
      <c r="Q57" s="10">
        <v>1</v>
      </c>
      <c r="R57" s="11">
        <v>15</v>
      </c>
      <c r="S57" s="11">
        <v>10</v>
      </c>
      <c r="T57" s="17"/>
      <c r="U57" s="11"/>
      <c r="V57" s="11"/>
      <c r="W57" s="17"/>
      <c r="X57" s="11"/>
      <c r="Y57" s="11"/>
      <c r="Z57" s="17"/>
      <c r="AA57" s="11"/>
      <c r="AB57" s="11"/>
      <c r="AC57" s="245">
        <f t="shared" ref="AC57:AD57" si="8">SUM(R57,U58)</f>
        <v>30</v>
      </c>
      <c r="AD57" s="245">
        <f t="shared" si="8"/>
        <v>20</v>
      </c>
      <c r="AE57" s="226">
        <f>SUM(Q57,T58)</f>
        <v>2</v>
      </c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</row>
    <row r="58" spans="1:51" ht="39" customHeight="1">
      <c r="A58" s="24" t="s">
        <v>62</v>
      </c>
      <c r="B58" s="15" t="s">
        <v>38</v>
      </c>
      <c r="C58" s="73" t="s">
        <v>275</v>
      </c>
      <c r="D58" s="114" t="s">
        <v>60</v>
      </c>
      <c r="E58" s="111"/>
      <c r="F58" s="11"/>
      <c r="G58" s="11"/>
      <c r="H58" s="17"/>
      <c r="I58" s="11"/>
      <c r="J58" s="11"/>
      <c r="K58" s="17"/>
      <c r="L58" s="11"/>
      <c r="M58" s="11"/>
      <c r="N58" s="17"/>
      <c r="O58" s="11"/>
      <c r="P58" s="11"/>
      <c r="Q58" s="17"/>
      <c r="R58" s="11"/>
      <c r="S58" s="11"/>
      <c r="T58" s="10">
        <v>1</v>
      </c>
      <c r="U58" s="11">
        <v>15</v>
      </c>
      <c r="V58" s="11">
        <v>10</v>
      </c>
      <c r="W58" s="17"/>
      <c r="X58" s="11"/>
      <c r="Y58" s="11"/>
      <c r="Z58" s="17"/>
      <c r="AA58" s="11"/>
      <c r="AB58" s="11"/>
      <c r="AC58" s="225"/>
      <c r="AD58" s="225"/>
      <c r="AE58" s="22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</row>
    <row r="59" spans="1:51" ht="39" customHeight="1">
      <c r="A59" s="230" t="s">
        <v>276</v>
      </c>
      <c r="B59" s="228"/>
      <c r="C59" s="228"/>
      <c r="D59" s="229"/>
      <c r="E59" s="264">
        <f>SUM(AE60:AE77)</f>
        <v>42</v>
      </c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39"/>
      <c r="AC59" s="84"/>
      <c r="AD59" s="84"/>
      <c r="AE59" s="8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</row>
    <row r="60" spans="1:51" ht="39" customHeight="1">
      <c r="A60" s="43" t="s">
        <v>64</v>
      </c>
      <c r="B60" s="86" t="s">
        <v>38</v>
      </c>
      <c r="C60" s="73" t="s">
        <v>240</v>
      </c>
      <c r="D60" s="15" t="s">
        <v>27</v>
      </c>
      <c r="E60" s="110">
        <v>2</v>
      </c>
      <c r="F60" s="16">
        <v>22.5</v>
      </c>
      <c r="G60" s="16">
        <v>27.5</v>
      </c>
      <c r="H60" s="17"/>
      <c r="I60" s="16"/>
      <c r="J60" s="16"/>
      <c r="K60" s="17"/>
      <c r="L60" s="16"/>
      <c r="M60" s="16"/>
      <c r="N60" s="17"/>
      <c r="O60" s="11"/>
      <c r="P60" s="11"/>
      <c r="Q60" s="17"/>
      <c r="R60" s="11"/>
      <c r="S60" s="11"/>
      <c r="T60" s="17"/>
      <c r="U60" s="11"/>
      <c r="V60" s="11"/>
      <c r="W60" s="17"/>
      <c r="X60" s="11"/>
      <c r="Y60" s="11"/>
      <c r="Z60" s="17"/>
      <c r="AA60" s="11"/>
      <c r="AB60" s="11"/>
      <c r="AC60" s="273">
        <f t="shared" ref="AC60:AD60" si="9">SUM(F60,I61,L62)</f>
        <v>67.5</v>
      </c>
      <c r="AD60" s="273">
        <f t="shared" si="9"/>
        <v>82.5</v>
      </c>
      <c r="AE60" s="226">
        <f>SUM(E60,H61,K62)</f>
        <v>6</v>
      </c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</row>
    <row r="61" spans="1:51" ht="39" customHeight="1">
      <c r="A61" s="43" t="s">
        <v>66</v>
      </c>
      <c r="B61" s="86" t="s">
        <v>38</v>
      </c>
      <c r="C61" s="73" t="s">
        <v>240</v>
      </c>
      <c r="D61" s="15" t="s">
        <v>64</v>
      </c>
      <c r="E61" s="111"/>
      <c r="F61" s="16"/>
      <c r="G61" s="16"/>
      <c r="H61" s="10">
        <v>2</v>
      </c>
      <c r="I61" s="16">
        <v>22.5</v>
      </c>
      <c r="J61" s="16">
        <v>27.5</v>
      </c>
      <c r="K61" s="17"/>
      <c r="L61" s="16"/>
      <c r="M61" s="16"/>
      <c r="N61" s="17"/>
      <c r="O61" s="11"/>
      <c r="P61" s="11"/>
      <c r="Q61" s="17"/>
      <c r="R61" s="11"/>
      <c r="S61" s="11"/>
      <c r="T61" s="17"/>
      <c r="U61" s="11"/>
      <c r="V61" s="11"/>
      <c r="W61" s="17"/>
      <c r="X61" s="11"/>
      <c r="Y61" s="11"/>
      <c r="Z61" s="17"/>
      <c r="AA61" s="11"/>
      <c r="AB61" s="11"/>
      <c r="AC61" s="224"/>
      <c r="AD61" s="224"/>
      <c r="AE61" s="224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</row>
    <row r="62" spans="1:51" ht="39" customHeight="1">
      <c r="A62" s="43" t="s">
        <v>277</v>
      </c>
      <c r="B62" s="86" t="s">
        <v>38</v>
      </c>
      <c r="C62" s="73" t="s">
        <v>240</v>
      </c>
      <c r="D62" s="15" t="s">
        <v>66</v>
      </c>
      <c r="E62" s="111"/>
      <c r="F62" s="16"/>
      <c r="G62" s="16"/>
      <c r="H62" s="17"/>
      <c r="I62" s="16"/>
      <c r="J62" s="16"/>
      <c r="K62" s="10">
        <v>2</v>
      </c>
      <c r="L62" s="16">
        <v>22.5</v>
      </c>
      <c r="M62" s="16">
        <v>27.5</v>
      </c>
      <c r="N62" s="17"/>
      <c r="O62" s="11"/>
      <c r="P62" s="11"/>
      <c r="Q62" s="17"/>
      <c r="R62" s="11"/>
      <c r="S62" s="11"/>
      <c r="T62" s="17"/>
      <c r="U62" s="11"/>
      <c r="V62" s="11"/>
      <c r="W62" s="17"/>
      <c r="X62" s="11"/>
      <c r="Y62" s="11"/>
      <c r="Z62" s="17"/>
      <c r="AA62" s="11"/>
      <c r="AB62" s="11"/>
      <c r="AC62" s="225"/>
      <c r="AD62" s="225"/>
      <c r="AE62" s="22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</row>
    <row r="63" spans="1:51" ht="39" customHeight="1">
      <c r="A63" s="47" t="s">
        <v>67</v>
      </c>
      <c r="B63" s="87" t="s">
        <v>38</v>
      </c>
      <c r="C63" s="73" t="s">
        <v>242</v>
      </c>
      <c r="D63" s="15" t="s">
        <v>27</v>
      </c>
      <c r="E63" s="10">
        <v>3</v>
      </c>
      <c r="F63" s="16">
        <v>30</v>
      </c>
      <c r="G63" s="16">
        <v>45</v>
      </c>
      <c r="H63" s="17"/>
      <c r="I63" s="16"/>
      <c r="J63" s="16"/>
      <c r="K63" s="17"/>
      <c r="L63" s="16"/>
      <c r="M63" s="16"/>
      <c r="N63" s="17"/>
      <c r="O63" s="16"/>
      <c r="P63" s="16"/>
      <c r="Q63" s="17"/>
      <c r="R63" s="11"/>
      <c r="S63" s="11"/>
      <c r="T63" s="17"/>
      <c r="U63" s="11"/>
      <c r="V63" s="11"/>
      <c r="W63" s="17"/>
      <c r="X63" s="11"/>
      <c r="Y63" s="11"/>
      <c r="Z63" s="17"/>
      <c r="AA63" s="11"/>
      <c r="AB63" s="11"/>
      <c r="AC63" s="223">
        <f>SUM( F63,I64,L65,O66)</f>
        <v>120</v>
      </c>
      <c r="AD63" s="223">
        <f>SUM(G63,J64,M65,P66)</f>
        <v>180</v>
      </c>
      <c r="AE63" s="226">
        <f>SUM(E63,H64,K65,N66)</f>
        <v>12</v>
      </c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</row>
    <row r="64" spans="1:51" ht="39" customHeight="1">
      <c r="A64" s="47" t="s">
        <v>69</v>
      </c>
      <c r="B64" s="87" t="s">
        <v>38</v>
      </c>
      <c r="C64" s="73" t="s">
        <v>278</v>
      </c>
      <c r="D64" s="15" t="s">
        <v>67</v>
      </c>
      <c r="E64" s="17"/>
      <c r="F64" s="16"/>
      <c r="G64" s="16"/>
      <c r="H64" s="10">
        <v>3</v>
      </c>
      <c r="I64" s="16">
        <v>30</v>
      </c>
      <c r="J64" s="16">
        <v>45</v>
      </c>
      <c r="K64" s="17"/>
      <c r="L64" s="16"/>
      <c r="M64" s="16"/>
      <c r="N64" s="17"/>
      <c r="O64" s="16"/>
      <c r="P64" s="16"/>
      <c r="Q64" s="17"/>
      <c r="R64" s="11"/>
      <c r="S64" s="11"/>
      <c r="T64" s="17"/>
      <c r="U64" s="11"/>
      <c r="V64" s="11"/>
      <c r="W64" s="17"/>
      <c r="X64" s="11"/>
      <c r="Y64" s="11"/>
      <c r="Z64" s="17"/>
      <c r="AA64" s="11"/>
      <c r="AB64" s="11"/>
      <c r="AC64" s="224"/>
      <c r="AD64" s="224"/>
      <c r="AE64" s="224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</row>
    <row r="65" spans="1:51" ht="39" customHeight="1">
      <c r="A65" s="47" t="s">
        <v>70</v>
      </c>
      <c r="B65" s="87" t="s">
        <v>38</v>
      </c>
      <c r="C65" s="73" t="s">
        <v>278</v>
      </c>
      <c r="D65" s="15" t="s">
        <v>69</v>
      </c>
      <c r="E65" s="17"/>
      <c r="F65" s="16"/>
      <c r="G65" s="16"/>
      <c r="H65" s="17"/>
      <c r="I65" s="16"/>
      <c r="J65" s="16"/>
      <c r="K65" s="10">
        <v>3</v>
      </c>
      <c r="L65" s="16">
        <v>30</v>
      </c>
      <c r="M65" s="16">
        <v>45</v>
      </c>
      <c r="N65" s="17"/>
      <c r="O65" s="16"/>
      <c r="P65" s="16"/>
      <c r="Q65" s="17"/>
      <c r="R65" s="11"/>
      <c r="S65" s="11"/>
      <c r="T65" s="17"/>
      <c r="U65" s="11"/>
      <c r="V65" s="11"/>
      <c r="W65" s="17"/>
      <c r="X65" s="11"/>
      <c r="Y65" s="11"/>
      <c r="Z65" s="17"/>
      <c r="AA65" s="11"/>
      <c r="AB65" s="11"/>
      <c r="AC65" s="224"/>
      <c r="AD65" s="224"/>
      <c r="AE65" s="224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1:51" ht="39" customHeight="1">
      <c r="A66" s="47" t="s">
        <v>71</v>
      </c>
      <c r="B66" s="87" t="s">
        <v>38</v>
      </c>
      <c r="C66" s="73" t="s">
        <v>242</v>
      </c>
      <c r="D66" s="15" t="s">
        <v>70</v>
      </c>
      <c r="E66" s="17"/>
      <c r="F66" s="16"/>
      <c r="G66" s="16"/>
      <c r="H66" s="17"/>
      <c r="I66" s="16"/>
      <c r="J66" s="16"/>
      <c r="K66" s="17"/>
      <c r="L66" s="16"/>
      <c r="M66" s="16"/>
      <c r="N66" s="10">
        <v>3</v>
      </c>
      <c r="O66" s="16">
        <v>30</v>
      </c>
      <c r="P66" s="16">
        <v>45</v>
      </c>
      <c r="Q66" s="17"/>
      <c r="R66" s="11"/>
      <c r="S66" s="11"/>
      <c r="T66" s="17"/>
      <c r="U66" s="11"/>
      <c r="V66" s="11"/>
      <c r="W66" s="17"/>
      <c r="X66" s="11"/>
      <c r="Y66" s="11"/>
      <c r="Z66" s="17"/>
      <c r="AA66" s="11"/>
      <c r="AB66" s="11"/>
      <c r="AC66" s="225"/>
      <c r="AD66" s="225"/>
      <c r="AE66" s="22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</row>
    <row r="67" spans="1:51" ht="39" customHeight="1">
      <c r="A67" s="47" t="s">
        <v>279</v>
      </c>
      <c r="B67" s="86" t="s">
        <v>38</v>
      </c>
      <c r="C67" s="73" t="s">
        <v>244</v>
      </c>
      <c r="D67" s="15" t="s">
        <v>27</v>
      </c>
      <c r="E67" s="10">
        <v>2</v>
      </c>
      <c r="F67" s="16">
        <v>30</v>
      </c>
      <c r="G67" s="16">
        <v>20</v>
      </c>
      <c r="H67" s="17"/>
      <c r="I67" s="16"/>
      <c r="J67" s="16"/>
      <c r="K67" s="17"/>
      <c r="L67" s="16"/>
      <c r="M67" s="16"/>
      <c r="N67" s="17"/>
      <c r="O67" s="16"/>
      <c r="P67" s="16"/>
      <c r="Q67" s="17"/>
      <c r="R67" s="11"/>
      <c r="S67" s="11"/>
      <c r="T67" s="17"/>
      <c r="U67" s="11"/>
      <c r="V67" s="11"/>
      <c r="W67" s="17"/>
      <c r="X67" s="11"/>
      <c r="Y67" s="11"/>
      <c r="Z67" s="17"/>
      <c r="AA67" s="11"/>
      <c r="AB67" s="11"/>
      <c r="AC67" s="223">
        <f>SUM( F67,I68,L69,O70)</f>
        <v>120</v>
      </c>
      <c r="AD67" s="223">
        <f>SUM(G67,J68,M69,P70)</f>
        <v>80</v>
      </c>
      <c r="AE67" s="226">
        <f>SUM(E67,H68,,K69,N70)</f>
        <v>8</v>
      </c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</row>
    <row r="68" spans="1:51" ht="39" customHeight="1">
      <c r="A68" s="47" t="s">
        <v>74</v>
      </c>
      <c r="B68" s="86" t="s">
        <v>38</v>
      </c>
      <c r="C68" s="73" t="s">
        <v>244</v>
      </c>
      <c r="D68" s="15" t="s">
        <v>27</v>
      </c>
      <c r="E68" s="17"/>
      <c r="F68" s="16"/>
      <c r="G68" s="16"/>
      <c r="H68" s="10">
        <v>2</v>
      </c>
      <c r="I68" s="16">
        <v>30</v>
      </c>
      <c r="J68" s="16">
        <v>20</v>
      </c>
      <c r="K68" s="17"/>
      <c r="L68" s="16"/>
      <c r="M68" s="16"/>
      <c r="N68" s="17"/>
      <c r="O68" s="16"/>
      <c r="P68" s="16"/>
      <c r="Q68" s="17"/>
      <c r="R68" s="11"/>
      <c r="S68" s="11"/>
      <c r="T68" s="17"/>
      <c r="U68" s="11"/>
      <c r="V68" s="11"/>
      <c r="W68" s="17"/>
      <c r="X68" s="11"/>
      <c r="Y68" s="11"/>
      <c r="Z68" s="17"/>
      <c r="AA68" s="11"/>
      <c r="AB68" s="11"/>
      <c r="AC68" s="224"/>
      <c r="AD68" s="224"/>
      <c r="AE68" s="224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</row>
    <row r="69" spans="1:51" ht="39" customHeight="1">
      <c r="A69" s="47" t="s">
        <v>75</v>
      </c>
      <c r="B69" s="86" t="s">
        <v>38</v>
      </c>
      <c r="C69" s="73" t="s">
        <v>280</v>
      </c>
      <c r="D69" s="15" t="s">
        <v>27</v>
      </c>
      <c r="E69" s="17"/>
      <c r="F69" s="16"/>
      <c r="G69" s="16"/>
      <c r="H69" s="17"/>
      <c r="I69" s="16"/>
      <c r="J69" s="16"/>
      <c r="K69" s="10">
        <v>2</v>
      </c>
      <c r="L69" s="16">
        <v>30</v>
      </c>
      <c r="M69" s="16">
        <v>20</v>
      </c>
      <c r="N69" s="17"/>
      <c r="O69" s="16"/>
      <c r="P69" s="16"/>
      <c r="Q69" s="17"/>
      <c r="R69" s="11"/>
      <c r="S69" s="11"/>
      <c r="T69" s="17"/>
      <c r="U69" s="11"/>
      <c r="V69" s="11"/>
      <c r="W69" s="17"/>
      <c r="X69" s="11"/>
      <c r="Y69" s="11"/>
      <c r="Z69" s="17"/>
      <c r="AA69" s="11"/>
      <c r="AB69" s="11"/>
      <c r="AC69" s="224"/>
      <c r="AD69" s="224"/>
      <c r="AE69" s="224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</row>
    <row r="70" spans="1:51" ht="39" customHeight="1">
      <c r="A70" s="47" t="s">
        <v>76</v>
      </c>
      <c r="B70" s="86" t="s">
        <v>38</v>
      </c>
      <c r="C70" s="73" t="s">
        <v>244</v>
      </c>
      <c r="D70" s="15" t="s">
        <v>27</v>
      </c>
      <c r="E70" s="17"/>
      <c r="F70" s="16"/>
      <c r="G70" s="16"/>
      <c r="H70" s="17"/>
      <c r="I70" s="16"/>
      <c r="J70" s="16"/>
      <c r="K70" s="17"/>
      <c r="L70" s="16"/>
      <c r="M70" s="16"/>
      <c r="N70" s="10">
        <v>2</v>
      </c>
      <c r="O70" s="16">
        <v>30</v>
      </c>
      <c r="P70" s="16">
        <v>20</v>
      </c>
      <c r="Q70" s="17"/>
      <c r="R70" s="11"/>
      <c r="S70" s="11"/>
      <c r="T70" s="17"/>
      <c r="U70" s="11"/>
      <c r="V70" s="11"/>
      <c r="W70" s="17"/>
      <c r="X70" s="11"/>
      <c r="Y70" s="11"/>
      <c r="Z70" s="17"/>
      <c r="AA70" s="11"/>
      <c r="AB70" s="11"/>
      <c r="AC70" s="225"/>
      <c r="AD70" s="225"/>
      <c r="AE70" s="22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ht="39" customHeight="1">
      <c r="A71" s="43" t="s">
        <v>78</v>
      </c>
      <c r="B71" s="86" t="s">
        <v>38</v>
      </c>
      <c r="C71" s="73" t="s">
        <v>281</v>
      </c>
      <c r="D71" s="15" t="s">
        <v>27</v>
      </c>
      <c r="E71" s="111"/>
      <c r="F71" s="16"/>
      <c r="G71" s="16"/>
      <c r="H71" s="17"/>
      <c r="I71" s="16"/>
      <c r="J71" s="16"/>
      <c r="K71" s="10">
        <v>2</v>
      </c>
      <c r="L71" s="16">
        <v>30</v>
      </c>
      <c r="M71" s="16">
        <v>20</v>
      </c>
      <c r="N71" s="17"/>
      <c r="O71" s="11"/>
      <c r="P71" s="11"/>
      <c r="Q71" s="17"/>
      <c r="R71" s="11"/>
      <c r="S71" s="11"/>
      <c r="T71" s="17"/>
      <c r="U71" s="11"/>
      <c r="V71" s="11"/>
      <c r="W71" s="17"/>
      <c r="X71" s="11"/>
      <c r="Y71" s="11"/>
      <c r="Z71" s="17"/>
      <c r="AA71" s="11"/>
      <c r="AB71" s="11"/>
      <c r="AC71" s="245">
        <f t="shared" ref="AC71:AD71" si="10">SUM(L71,O72)</f>
        <v>60</v>
      </c>
      <c r="AD71" s="245">
        <f t="shared" si="10"/>
        <v>40</v>
      </c>
      <c r="AE71" s="226">
        <f>SUM(K71,N72)</f>
        <v>4</v>
      </c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ht="39" customHeight="1">
      <c r="A72" s="43" t="s">
        <v>79</v>
      </c>
      <c r="B72" s="86" t="s">
        <v>38</v>
      </c>
      <c r="C72" s="73" t="s">
        <v>281</v>
      </c>
      <c r="D72" s="15" t="s">
        <v>27</v>
      </c>
      <c r="E72" s="111"/>
      <c r="F72" s="16"/>
      <c r="G72" s="16"/>
      <c r="H72" s="17"/>
      <c r="I72" s="16"/>
      <c r="J72" s="16"/>
      <c r="K72" s="17"/>
      <c r="L72" s="16"/>
      <c r="M72" s="16"/>
      <c r="N72" s="10">
        <v>2</v>
      </c>
      <c r="O72" s="11">
        <v>30</v>
      </c>
      <c r="P72" s="11">
        <v>20</v>
      </c>
      <c r="Q72" s="17"/>
      <c r="R72" s="11"/>
      <c r="S72" s="11"/>
      <c r="T72" s="17"/>
      <c r="U72" s="11"/>
      <c r="V72" s="11"/>
      <c r="W72" s="17"/>
      <c r="X72" s="11"/>
      <c r="Y72" s="11"/>
      <c r="Z72" s="17"/>
      <c r="AA72" s="11"/>
      <c r="AB72" s="11"/>
      <c r="AC72" s="225"/>
      <c r="AD72" s="225"/>
      <c r="AE72" s="22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ht="39" customHeight="1">
      <c r="A73" s="47" t="s">
        <v>80</v>
      </c>
      <c r="B73" s="86" t="s">
        <v>38</v>
      </c>
      <c r="C73" s="73" t="s">
        <v>81</v>
      </c>
      <c r="D73" s="15" t="s">
        <v>27</v>
      </c>
      <c r="E73" s="111"/>
      <c r="F73" s="11"/>
      <c r="G73" s="11"/>
      <c r="H73" s="17"/>
      <c r="I73" s="11"/>
      <c r="J73" s="11"/>
      <c r="K73" s="17"/>
      <c r="L73" s="11"/>
      <c r="M73" s="11"/>
      <c r="N73" s="17"/>
      <c r="O73" s="11"/>
      <c r="P73" s="11"/>
      <c r="Q73" s="10">
        <v>2</v>
      </c>
      <c r="R73" s="11">
        <v>15</v>
      </c>
      <c r="S73" s="11">
        <v>35</v>
      </c>
      <c r="T73" s="17"/>
      <c r="U73" s="11"/>
      <c r="V73" s="11"/>
      <c r="W73" s="17"/>
      <c r="X73" s="11"/>
      <c r="Y73" s="11"/>
      <c r="Z73" s="17"/>
      <c r="AA73" s="11"/>
      <c r="AB73" s="11"/>
      <c r="AC73" s="11">
        <f t="shared" ref="AC73:AD73" si="11">SUM(R73)</f>
        <v>15</v>
      </c>
      <c r="AD73" s="11">
        <f t="shared" si="11"/>
        <v>35</v>
      </c>
      <c r="AE73" s="10">
        <f t="shared" ref="AE73:AE74" si="12">SUM(E73,H73,K73,N73,Q73,T73,W73,Z73)</f>
        <v>2</v>
      </c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ht="39" customHeight="1">
      <c r="A74" s="43" t="s">
        <v>85</v>
      </c>
      <c r="B74" s="86" t="s">
        <v>38</v>
      </c>
      <c r="C74" s="73" t="s">
        <v>220</v>
      </c>
      <c r="D74" s="15" t="s">
        <v>27</v>
      </c>
      <c r="E74" s="111"/>
      <c r="F74" s="11"/>
      <c r="G74" s="11"/>
      <c r="H74" s="17"/>
      <c r="I74" s="11"/>
      <c r="J74" s="11"/>
      <c r="K74" s="17"/>
      <c r="L74" s="11"/>
      <c r="M74" s="11"/>
      <c r="N74" s="17"/>
      <c r="O74" s="11"/>
      <c r="P74" s="11"/>
      <c r="Q74" s="10">
        <v>1</v>
      </c>
      <c r="R74" s="11">
        <v>15</v>
      </c>
      <c r="S74" s="11">
        <v>10</v>
      </c>
      <c r="T74" s="17"/>
      <c r="U74" s="11"/>
      <c r="V74" s="11"/>
      <c r="W74" s="17"/>
      <c r="X74" s="11"/>
      <c r="Y74" s="11"/>
      <c r="Z74" s="17"/>
      <c r="AA74" s="11"/>
      <c r="AB74" s="11"/>
      <c r="AC74" s="11">
        <f t="shared" ref="AC74:AD74" si="13">SUM(R74)</f>
        <v>15</v>
      </c>
      <c r="AD74" s="31">
        <f t="shared" si="13"/>
        <v>10</v>
      </c>
      <c r="AE74" s="10">
        <f t="shared" si="12"/>
        <v>1</v>
      </c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ht="39" customHeight="1">
      <c r="A75" s="67" t="s">
        <v>282</v>
      </c>
      <c r="B75" s="15" t="s">
        <v>25</v>
      </c>
      <c r="C75" s="73" t="s">
        <v>283</v>
      </c>
      <c r="D75" s="34" t="s">
        <v>27</v>
      </c>
      <c r="E75" s="111"/>
      <c r="F75" s="11"/>
      <c r="G75" s="11"/>
      <c r="H75" s="17"/>
      <c r="I75" s="11"/>
      <c r="J75" s="11"/>
      <c r="K75" s="17"/>
      <c r="L75" s="11"/>
      <c r="M75" s="11"/>
      <c r="N75" s="17"/>
      <c r="O75" s="11"/>
      <c r="P75" s="11"/>
      <c r="Q75" s="17"/>
      <c r="R75" s="11"/>
      <c r="S75" s="11"/>
      <c r="T75" s="10">
        <v>3</v>
      </c>
      <c r="U75" s="11">
        <v>15</v>
      </c>
      <c r="V75" s="11">
        <v>60</v>
      </c>
      <c r="W75" s="17"/>
      <c r="X75" s="16"/>
      <c r="Y75" s="16"/>
      <c r="Z75" s="17"/>
      <c r="AA75" s="11"/>
      <c r="AB75" s="11"/>
      <c r="AC75" s="271">
        <f t="shared" ref="AC75:AD75" si="14">SUM(U75,X76)</f>
        <v>30</v>
      </c>
      <c r="AD75" s="271">
        <f t="shared" si="14"/>
        <v>95</v>
      </c>
      <c r="AE75" s="226">
        <f>SUM(T75,W76)</f>
        <v>5</v>
      </c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76" spans="1:51" ht="39" customHeight="1">
      <c r="A76" s="67" t="s">
        <v>284</v>
      </c>
      <c r="B76" s="15" t="s">
        <v>25</v>
      </c>
      <c r="C76" s="73" t="s">
        <v>283</v>
      </c>
      <c r="D76" s="34" t="s">
        <v>282</v>
      </c>
      <c r="E76" s="111"/>
      <c r="F76" s="11"/>
      <c r="G76" s="11"/>
      <c r="H76" s="17"/>
      <c r="I76" s="11"/>
      <c r="J76" s="11"/>
      <c r="K76" s="17"/>
      <c r="L76" s="11"/>
      <c r="M76" s="11"/>
      <c r="N76" s="17"/>
      <c r="O76" s="11"/>
      <c r="P76" s="11"/>
      <c r="Q76" s="17"/>
      <c r="R76" s="11"/>
      <c r="S76" s="11"/>
      <c r="T76" s="17"/>
      <c r="U76" s="11"/>
      <c r="V76" s="11"/>
      <c r="W76" s="10">
        <v>2</v>
      </c>
      <c r="X76" s="16">
        <v>15</v>
      </c>
      <c r="Y76" s="16">
        <v>35</v>
      </c>
      <c r="Z76" s="17"/>
      <c r="AA76" s="11"/>
      <c r="AB76" s="11"/>
      <c r="AC76" s="225"/>
      <c r="AD76" s="225"/>
      <c r="AE76" s="22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</row>
    <row r="77" spans="1:51" ht="39" customHeight="1">
      <c r="A77" s="112" t="s">
        <v>248</v>
      </c>
      <c r="B77" s="15" t="s">
        <v>38</v>
      </c>
      <c r="C77" s="73" t="s">
        <v>275</v>
      </c>
      <c r="D77" s="15" t="s">
        <v>27</v>
      </c>
      <c r="E77" s="111"/>
      <c r="F77" s="11"/>
      <c r="G77" s="11"/>
      <c r="H77" s="17"/>
      <c r="I77" s="11"/>
      <c r="J77" s="11"/>
      <c r="K77" s="17"/>
      <c r="L77" s="11"/>
      <c r="M77" s="11"/>
      <c r="N77" s="17"/>
      <c r="O77" s="11"/>
      <c r="P77" s="11"/>
      <c r="Q77" s="10">
        <v>4</v>
      </c>
      <c r="R77" s="11">
        <v>15</v>
      </c>
      <c r="S77" s="11">
        <v>85</v>
      </c>
      <c r="T77" s="17"/>
      <c r="U77" s="11"/>
      <c r="V77" s="11"/>
      <c r="W77" s="17"/>
      <c r="X77" s="11"/>
      <c r="Y77" s="11"/>
      <c r="Z77" s="17"/>
      <c r="AA77" s="11"/>
      <c r="AB77" s="11"/>
      <c r="AC77" s="11">
        <f t="shared" ref="AC77:AD77" si="15">SUM(R77)</f>
        <v>15</v>
      </c>
      <c r="AD77" s="11">
        <f t="shared" si="15"/>
        <v>85</v>
      </c>
      <c r="AE77" s="10">
        <f>SUM(Q77)</f>
        <v>4</v>
      </c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</row>
    <row r="78" spans="1:51" ht="39" customHeight="1">
      <c r="A78" s="237" t="s">
        <v>285</v>
      </c>
      <c r="B78" s="228"/>
      <c r="C78" s="228"/>
      <c r="D78" s="229"/>
      <c r="E78" s="272">
        <f>SUM(AE79:AE84)</f>
        <v>10</v>
      </c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39"/>
      <c r="AC78" s="116"/>
      <c r="AD78" s="116"/>
      <c r="AE78" s="117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</row>
    <row r="79" spans="1:51" ht="39" customHeight="1">
      <c r="A79" s="38" t="s">
        <v>89</v>
      </c>
      <c r="B79" s="14" t="s">
        <v>38</v>
      </c>
      <c r="C79" s="15" t="s">
        <v>90</v>
      </c>
      <c r="D79" s="15" t="s">
        <v>27</v>
      </c>
      <c r="E79" s="17"/>
      <c r="F79" s="11"/>
      <c r="G79" s="11"/>
      <c r="H79" s="17"/>
      <c r="I79" s="11"/>
      <c r="J79" s="11"/>
      <c r="K79" s="10">
        <v>2</v>
      </c>
      <c r="L79" s="11">
        <v>15</v>
      </c>
      <c r="M79" s="11">
        <v>35</v>
      </c>
      <c r="N79" s="17"/>
      <c r="O79" s="11"/>
      <c r="P79" s="11"/>
      <c r="Q79" s="17"/>
      <c r="R79" s="11"/>
      <c r="S79" s="11"/>
      <c r="T79" s="17"/>
      <c r="U79" s="11"/>
      <c r="V79" s="11"/>
      <c r="W79" s="17"/>
      <c r="X79" s="11"/>
      <c r="Y79" s="11"/>
      <c r="Z79" s="17"/>
      <c r="AA79" s="11"/>
      <c r="AB79" s="11"/>
      <c r="AC79" s="11">
        <f t="shared" ref="AC79:AD79" si="16">SUM(L79)</f>
        <v>15</v>
      </c>
      <c r="AD79" s="11">
        <f t="shared" si="16"/>
        <v>35</v>
      </c>
      <c r="AE79" s="10">
        <f>SUM(K79)</f>
        <v>2</v>
      </c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</row>
    <row r="80" spans="1:51" ht="39" customHeight="1">
      <c r="A80" s="38" t="s">
        <v>91</v>
      </c>
      <c r="B80" s="14" t="s">
        <v>38</v>
      </c>
      <c r="C80" s="15" t="s">
        <v>92</v>
      </c>
      <c r="D80" s="15" t="s">
        <v>27</v>
      </c>
      <c r="E80" s="17"/>
      <c r="F80" s="11"/>
      <c r="G80" s="11"/>
      <c r="H80" s="10">
        <v>2</v>
      </c>
      <c r="I80" s="11">
        <v>20</v>
      </c>
      <c r="J80" s="11">
        <v>30</v>
      </c>
      <c r="K80" s="17"/>
      <c r="L80" s="90"/>
      <c r="M80" s="11"/>
      <c r="N80" s="17"/>
      <c r="O80" s="11"/>
      <c r="P80" s="11"/>
      <c r="Q80" s="17"/>
      <c r="R80" s="11"/>
      <c r="S80" s="11"/>
      <c r="T80" s="17"/>
      <c r="U80" s="11"/>
      <c r="V80" s="11"/>
      <c r="W80" s="17"/>
      <c r="X80" s="11"/>
      <c r="Y80" s="11"/>
      <c r="Z80" s="17"/>
      <c r="AA80" s="11"/>
      <c r="AB80" s="11"/>
      <c r="AC80" s="11">
        <f t="shared" ref="AC80:AD80" si="17">SUM(I80)</f>
        <v>20</v>
      </c>
      <c r="AD80" s="11">
        <f t="shared" si="17"/>
        <v>30</v>
      </c>
      <c r="AE80" s="10">
        <f>SUM(H80)</f>
        <v>2</v>
      </c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</row>
    <row r="81" spans="1:51" ht="39" customHeight="1">
      <c r="A81" s="38" t="s">
        <v>93</v>
      </c>
      <c r="B81" s="14" t="s">
        <v>38</v>
      </c>
      <c r="C81" s="15" t="s">
        <v>94</v>
      </c>
      <c r="D81" s="15" t="s">
        <v>27</v>
      </c>
      <c r="E81" s="10">
        <v>2</v>
      </c>
      <c r="F81" s="16">
        <v>20</v>
      </c>
      <c r="G81" s="16">
        <v>30</v>
      </c>
      <c r="H81" s="17"/>
      <c r="I81" s="16"/>
      <c r="J81" s="16"/>
      <c r="K81" s="17"/>
      <c r="L81" s="11"/>
      <c r="M81" s="11"/>
      <c r="N81" s="17"/>
      <c r="O81" s="11"/>
      <c r="P81" s="11"/>
      <c r="Q81" s="17"/>
      <c r="R81" s="11"/>
      <c r="S81" s="11"/>
      <c r="T81" s="17"/>
      <c r="U81" s="11"/>
      <c r="V81" s="11"/>
      <c r="W81" s="17"/>
      <c r="X81" s="11"/>
      <c r="Y81" s="11"/>
      <c r="Z81" s="17"/>
      <c r="AA81" s="11"/>
      <c r="AB81" s="11"/>
      <c r="AC81" s="223">
        <f t="shared" ref="AC81:AD81" si="18">SUM(F81,I82)</f>
        <v>40</v>
      </c>
      <c r="AD81" s="223">
        <f t="shared" si="18"/>
        <v>35</v>
      </c>
      <c r="AE81" s="226">
        <f>SUM(E81,H82)</f>
        <v>3</v>
      </c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</row>
    <row r="82" spans="1:51" ht="39" customHeight="1">
      <c r="A82" s="38" t="s">
        <v>95</v>
      </c>
      <c r="B82" s="14" t="s">
        <v>38</v>
      </c>
      <c r="C82" s="15" t="s">
        <v>94</v>
      </c>
      <c r="D82" s="15" t="s">
        <v>93</v>
      </c>
      <c r="E82" s="17"/>
      <c r="F82" s="40"/>
      <c r="G82" s="16"/>
      <c r="H82" s="10">
        <v>1</v>
      </c>
      <c r="I82" s="16">
        <v>20</v>
      </c>
      <c r="J82" s="16">
        <v>5</v>
      </c>
      <c r="K82" s="17"/>
      <c r="L82" s="11"/>
      <c r="M82" s="11"/>
      <c r="N82" s="17"/>
      <c r="O82" s="11"/>
      <c r="P82" s="11"/>
      <c r="Q82" s="17"/>
      <c r="R82" s="11"/>
      <c r="S82" s="11"/>
      <c r="T82" s="17"/>
      <c r="U82" s="11"/>
      <c r="V82" s="11"/>
      <c r="W82" s="17"/>
      <c r="X82" s="11"/>
      <c r="Y82" s="11"/>
      <c r="Z82" s="17"/>
      <c r="AA82" s="11"/>
      <c r="AB82" s="11"/>
      <c r="AC82" s="225"/>
      <c r="AD82" s="225"/>
      <c r="AE82" s="22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</row>
    <row r="83" spans="1:51" ht="39" customHeight="1">
      <c r="A83" s="38" t="s">
        <v>96</v>
      </c>
      <c r="B83" s="14" t="s">
        <v>38</v>
      </c>
      <c r="C83" s="15" t="s">
        <v>97</v>
      </c>
      <c r="D83" s="15" t="s">
        <v>98</v>
      </c>
      <c r="E83" s="17"/>
      <c r="F83" s="11"/>
      <c r="G83" s="11"/>
      <c r="H83" s="17"/>
      <c r="I83" s="11"/>
      <c r="J83" s="11"/>
      <c r="K83" s="10">
        <v>1</v>
      </c>
      <c r="L83" s="11">
        <v>15</v>
      </c>
      <c r="M83" s="11">
        <v>10</v>
      </c>
      <c r="N83" s="17"/>
      <c r="O83" s="11"/>
      <c r="P83" s="11"/>
      <c r="Q83" s="17"/>
      <c r="R83" s="11"/>
      <c r="S83" s="11"/>
      <c r="T83" s="17"/>
      <c r="U83" s="11"/>
      <c r="V83" s="11"/>
      <c r="W83" s="17"/>
      <c r="X83" s="11"/>
      <c r="Y83" s="11"/>
      <c r="Z83" s="17"/>
      <c r="AA83" s="11"/>
      <c r="AB83" s="11"/>
      <c r="AC83" s="31">
        <f t="shared" ref="AC83:AD83" si="19">SUM(L83)</f>
        <v>15</v>
      </c>
      <c r="AD83" s="31">
        <f t="shared" si="19"/>
        <v>10</v>
      </c>
      <c r="AE83" s="10">
        <f>SUM(K83)</f>
        <v>1</v>
      </c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</row>
    <row r="84" spans="1:51" ht="39" customHeight="1">
      <c r="A84" s="38" t="s">
        <v>98</v>
      </c>
      <c r="B84" s="14" t="s">
        <v>38</v>
      </c>
      <c r="C84" s="15" t="s">
        <v>97</v>
      </c>
      <c r="D84" s="15" t="s">
        <v>27</v>
      </c>
      <c r="E84" s="17"/>
      <c r="F84" s="11"/>
      <c r="G84" s="11"/>
      <c r="H84" s="10">
        <v>2</v>
      </c>
      <c r="I84" s="11">
        <v>15</v>
      </c>
      <c r="J84" s="11">
        <v>35</v>
      </c>
      <c r="K84" s="17"/>
      <c r="L84" s="11"/>
      <c r="M84" s="11"/>
      <c r="N84" s="17"/>
      <c r="O84" s="11"/>
      <c r="P84" s="11"/>
      <c r="Q84" s="17"/>
      <c r="R84" s="11"/>
      <c r="S84" s="11"/>
      <c r="T84" s="17"/>
      <c r="U84" s="11"/>
      <c r="V84" s="11"/>
      <c r="W84" s="17"/>
      <c r="X84" s="11"/>
      <c r="Y84" s="11"/>
      <c r="Z84" s="17"/>
      <c r="AA84" s="11"/>
      <c r="AB84" s="11"/>
      <c r="AC84" s="31">
        <f t="shared" ref="AC84:AD84" si="20">SUM(I84)</f>
        <v>15</v>
      </c>
      <c r="AD84" s="31">
        <f t="shared" si="20"/>
        <v>35</v>
      </c>
      <c r="AE84" s="10">
        <f>SUM(H84)</f>
        <v>2</v>
      </c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</row>
    <row r="85" spans="1:51" ht="39" customHeight="1">
      <c r="A85" s="257" t="s">
        <v>286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39"/>
      <c r="AC85" s="118"/>
      <c r="AD85" s="118"/>
      <c r="AE85" s="119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</row>
    <row r="86" spans="1:51" ht="25.5" customHeight="1">
      <c r="A86" s="237"/>
      <c r="B86" s="228"/>
      <c r="C86" s="228"/>
      <c r="D86" s="229"/>
      <c r="E86" s="120">
        <v>1</v>
      </c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>
        <v>6</v>
      </c>
      <c r="X86" s="120"/>
      <c r="Y86" s="120"/>
      <c r="Z86" s="120">
        <v>6</v>
      </c>
      <c r="AA86" s="120"/>
      <c r="AB86" s="120"/>
      <c r="AC86" s="270">
        <v>325</v>
      </c>
      <c r="AD86" s="229"/>
      <c r="AE86" s="120">
        <f>SUM(E86,H86,K86,N86,Q86,T86,W86,Z86)</f>
        <v>13</v>
      </c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</row>
    <row r="87" spans="1:51" ht="28.5" customHeight="1">
      <c r="A87" s="230"/>
      <c r="B87" s="228"/>
      <c r="C87" s="228"/>
      <c r="D87" s="229"/>
      <c r="E87" s="232" t="s">
        <v>100</v>
      </c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9"/>
      <c r="Q87" s="232" t="s">
        <v>101</v>
      </c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9"/>
      <c r="AC87" s="41"/>
      <c r="AD87" s="41"/>
      <c r="AE87" s="42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</row>
    <row r="88" spans="1:51" ht="39" customHeight="1">
      <c r="A88" s="43" t="s">
        <v>102</v>
      </c>
      <c r="B88" s="44" t="s">
        <v>25</v>
      </c>
      <c r="C88" s="45" t="s">
        <v>103</v>
      </c>
      <c r="D88" s="45" t="s">
        <v>27</v>
      </c>
      <c r="E88" s="240" t="s">
        <v>104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9"/>
      <c r="Q88" s="240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9"/>
      <c r="AC88" s="46">
        <v>15</v>
      </c>
      <c r="AD88" s="46">
        <v>35</v>
      </c>
      <c r="AE88" s="42">
        <v>2</v>
      </c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</row>
    <row r="89" spans="1:51" ht="39" customHeight="1">
      <c r="A89" s="43" t="s">
        <v>105</v>
      </c>
      <c r="B89" s="44" t="s">
        <v>25</v>
      </c>
      <c r="C89" s="45" t="s">
        <v>103</v>
      </c>
      <c r="D89" s="45" t="s">
        <v>106</v>
      </c>
      <c r="E89" s="240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9"/>
      <c r="Q89" s="259" t="s">
        <v>104</v>
      </c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9"/>
      <c r="AC89" s="46">
        <v>15</v>
      </c>
      <c r="AD89" s="46">
        <v>60</v>
      </c>
      <c r="AE89" s="42">
        <v>3</v>
      </c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</row>
    <row r="90" spans="1:51" ht="39" customHeight="1">
      <c r="A90" s="47" t="s">
        <v>107</v>
      </c>
      <c r="B90" s="44" t="s">
        <v>38</v>
      </c>
      <c r="C90" s="45" t="s">
        <v>108</v>
      </c>
      <c r="D90" s="45" t="s">
        <v>109</v>
      </c>
      <c r="E90" s="240" t="s">
        <v>104</v>
      </c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9"/>
      <c r="Q90" s="240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9"/>
      <c r="AC90" s="46">
        <v>15</v>
      </c>
      <c r="AD90" s="46">
        <v>35</v>
      </c>
      <c r="AE90" s="42">
        <v>2</v>
      </c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</row>
    <row r="91" spans="1:51" ht="39" customHeight="1">
      <c r="A91" s="43" t="s">
        <v>110</v>
      </c>
      <c r="B91" s="44" t="s">
        <v>38</v>
      </c>
      <c r="C91" s="45" t="s">
        <v>111</v>
      </c>
      <c r="D91" s="44" t="s">
        <v>27</v>
      </c>
      <c r="E91" s="240" t="s">
        <v>104</v>
      </c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9"/>
      <c r="Q91" s="240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9"/>
      <c r="AC91" s="46">
        <v>15</v>
      </c>
      <c r="AD91" s="46">
        <v>35</v>
      </c>
      <c r="AE91" s="42">
        <v>2</v>
      </c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</row>
    <row r="92" spans="1:51" ht="39" customHeight="1">
      <c r="A92" s="47" t="s">
        <v>112</v>
      </c>
      <c r="B92" s="45" t="s">
        <v>113</v>
      </c>
      <c r="C92" s="45" t="s">
        <v>114</v>
      </c>
      <c r="D92" s="45" t="s">
        <v>27</v>
      </c>
      <c r="E92" s="240" t="s">
        <v>104</v>
      </c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9"/>
      <c r="Q92" s="240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9"/>
      <c r="AC92" s="46">
        <v>15</v>
      </c>
      <c r="AD92" s="46">
        <v>10</v>
      </c>
      <c r="AE92" s="42">
        <v>1</v>
      </c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</row>
    <row r="93" spans="1:51" ht="39" customHeight="1">
      <c r="A93" s="47" t="s">
        <v>115</v>
      </c>
      <c r="B93" s="44" t="s">
        <v>113</v>
      </c>
      <c r="C93" s="45" t="s">
        <v>114</v>
      </c>
      <c r="D93" s="45" t="s">
        <v>112</v>
      </c>
      <c r="E93" s="240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9"/>
      <c r="Q93" s="259" t="s">
        <v>104</v>
      </c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9"/>
      <c r="AC93" s="46">
        <v>15</v>
      </c>
      <c r="AD93" s="46">
        <v>10</v>
      </c>
      <c r="AE93" s="42">
        <v>1</v>
      </c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</row>
    <row r="94" spans="1:51" ht="39" customHeight="1">
      <c r="A94" s="48" t="s">
        <v>116</v>
      </c>
      <c r="B94" s="45" t="s">
        <v>113</v>
      </c>
      <c r="C94" s="14" t="s">
        <v>252</v>
      </c>
      <c r="D94" s="45" t="s">
        <v>27</v>
      </c>
      <c r="E94" s="240" t="s">
        <v>104</v>
      </c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  <c r="Q94" s="259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9"/>
      <c r="AC94" s="46">
        <v>15</v>
      </c>
      <c r="AD94" s="46">
        <v>35</v>
      </c>
      <c r="AE94" s="42">
        <v>2</v>
      </c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</row>
    <row r="95" spans="1:51" ht="39" customHeight="1">
      <c r="A95" s="48" t="s">
        <v>118</v>
      </c>
      <c r="B95" s="44" t="s">
        <v>113</v>
      </c>
      <c r="C95" s="14" t="s">
        <v>252</v>
      </c>
      <c r="D95" s="45" t="s">
        <v>119</v>
      </c>
      <c r="E95" s="240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9"/>
      <c r="Q95" s="240" t="s">
        <v>104</v>
      </c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9"/>
      <c r="AC95" s="46">
        <v>15</v>
      </c>
      <c r="AD95" s="46">
        <v>35</v>
      </c>
      <c r="AE95" s="42">
        <v>2</v>
      </c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</row>
    <row r="96" spans="1:51" ht="39" customHeight="1">
      <c r="A96" s="47" t="s">
        <v>120</v>
      </c>
      <c r="B96" s="44" t="s">
        <v>113</v>
      </c>
      <c r="C96" s="45" t="s">
        <v>121</v>
      </c>
      <c r="D96" s="45" t="s">
        <v>27</v>
      </c>
      <c r="E96" s="240" t="s">
        <v>104</v>
      </c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9"/>
      <c r="Q96" s="240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9"/>
      <c r="AC96" s="46">
        <v>15</v>
      </c>
      <c r="AD96" s="46">
        <v>10</v>
      </c>
      <c r="AE96" s="42">
        <v>1</v>
      </c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</row>
    <row r="97" spans="1:51" ht="39" customHeight="1">
      <c r="A97" s="47" t="s">
        <v>122</v>
      </c>
      <c r="B97" s="44" t="s">
        <v>113</v>
      </c>
      <c r="C97" s="45" t="s">
        <v>121</v>
      </c>
      <c r="D97" s="45" t="s">
        <v>120</v>
      </c>
      <c r="E97" s="240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9"/>
      <c r="Q97" s="240" t="s">
        <v>104</v>
      </c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9"/>
      <c r="AC97" s="46">
        <v>15</v>
      </c>
      <c r="AD97" s="46">
        <v>10</v>
      </c>
      <c r="AE97" s="42">
        <v>1</v>
      </c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</row>
    <row r="98" spans="1:51" ht="39" customHeight="1">
      <c r="A98" s="43" t="s">
        <v>123</v>
      </c>
      <c r="B98" s="44" t="s">
        <v>38</v>
      </c>
      <c r="C98" s="45" t="s">
        <v>124</v>
      </c>
      <c r="D98" s="45" t="s">
        <v>27</v>
      </c>
      <c r="E98" s="240" t="s">
        <v>104</v>
      </c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9"/>
      <c r="Q98" s="240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9"/>
      <c r="AC98" s="46">
        <v>15</v>
      </c>
      <c r="AD98" s="46">
        <v>60</v>
      </c>
      <c r="AE98" s="42">
        <v>3</v>
      </c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</row>
    <row r="99" spans="1:51" ht="39" customHeight="1">
      <c r="A99" s="47" t="s">
        <v>125</v>
      </c>
      <c r="B99" s="49" t="s">
        <v>38</v>
      </c>
      <c r="C99" s="50" t="s">
        <v>126</v>
      </c>
      <c r="D99" s="50" t="s">
        <v>27</v>
      </c>
      <c r="E99" s="240" t="s">
        <v>104</v>
      </c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9"/>
      <c r="Q99" s="240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9"/>
      <c r="AC99" s="46">
        <v>15</v>
      </c>
      <c r="AD99" s="46">
        <v>60</v>
      </c>
      <c r="AE99" s="42">
        <v>3</v>
      </c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</row>
    <row r="100" spans="1:51" ht="39" customHeight="1">
      <c r="A100" s="43" t="s">
        <v>127</v>
      </c>
      <c r="B100" s="44" t="s">
        <v>38</v>
      </c>
      <c r="C100" s="45" t="s">
        <v>128</v>
      </c>
      <c r="D100" s="45" t="s">
        <v>27</v>
      </c>
      <c r="E100" s="240" t="s">
        <v>104</v>
      </c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9"/>
      <c r="Q100" s="240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9"/>
      <c r="AC100" s="46">
        <v>15</v>
      </c>
      <c r="AD100" s="46">
        <v>35</v>
      </c>
      <c r="AE100" s="42">
        <v>2</v>
      </c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</row>
    <row r="101" spans="1:51" ht="39" customHeight="1">
      <c r="A101" s="43" t="s">
        <v>129</v>
      </c>
      <c r="B101" s="44" t="s">
        <v>38</v>
      </c>
      <c r="C101" s="45" t="s">
        <v>128</v>
      </c>
      <c r="D101" s="45" t="s">
        <v>127</v>
      </c>
      <c r="E101" s="240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9"/>
      <c r="Q101" s="240" t="s">
        <v>104</v>
      </c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9"/>
      <c r="AC101" s="46">
        <v>15</v>
      </c>
      <c r="AD101" s="46">
        <v>35</v>
      </c>
      <c r="AE101" s="42">
        <v>2</v>
      </c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</row>
    <row r="102" spans="1:51" ht="39" customHeight="1">
      <c r="A102" s="43" t="s">
        <v>130</v>
      </c>
      <c r="B102" s="49" t="s">
        <v>38</v>
      </c>
      <c r="C102" s="50" t="s">
        <v>131</v>
      </c>
      <c r="D102" s="50" t="s">
        <v>27</v>
      </c>
      <c r="E102" s="240" t="s">
        <v>104</v>
      </c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9"/>
      <c r="Q102" s="240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9"/>
      <c r="AC102" s="46">
        <v>15</v>
      </c>
      <c r="AD102" s="46">
        <v>60</v>
      </c>
      <c r="AE102" s="42">
        <v>3</v>
      </c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</row>
    <row r="103" spans="1:51" ht="39" customHeight="1">
      <c r="A103" s="43" t="s">
        <v>132</v>
      </c>
      <c r="B103" s="49" t="s">
        <v>38</v>
      </c>
      <c r="C103" s="50" t="s">
        <v>131</v>
      </c>
      <c r="D103" s="50" t="s">
        <v>130</v>
      </c>
      <c r="E103" s="240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9"/>
      <c r="Q103" s="240" t="s">
        <v>104</v>
      </c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9"/>
      <c r="AC103" s="46">
        <v>15</v>
      </c>
      <c r="AD103" s="46">
        <v>60</v>
      </c>
      <c r="AE103" s="42">
        <v>3</v>
      </c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</row>
    <row r="104" spans="1:51" ht="39" customHeight="1">
      <c r="A104" s="47" t="s">
        <v>133</v>
      </c>
      <c r="B104" s="44" t="s">
        <v>38</v>
      </c>
      <c r="C104" s="45" t="s">
        <v>92</v>
      </c>
      <c r="D104" s="45" t="s">
        <v>27</v>
      </c>
      <c r="E104" s="240" t="s">
        <v>104</v>
      </c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9"/>
      <c r="Q104" s="240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9"/>
      <c r="AC104" s="46">
        <v>30</v>
      </c>
      <c r="AD104" s="46">
        <v>45</v>
      </c>
      <c r="AE104" s="42">
        <v>3</v>
      </c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</row>
    <row r="105" spans="1:51" ht="39" customHeight="1">
      <c r="A105" s="47" t="s">
        <v>134</v>
      </c>
      <c r="B105" s="44" t="s">
        <v>38</v>
      </c>
      <c r="C105" s="45" t="s">
        <v>135</v>
      </c>
      <c r="D105" s="45" t="s">
        <v>27</v>
      </c>
      <c r="E105" s="240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9"/>
      <c r="Q105" s="259" t="s">
        <v>104</v>
      </c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9"/>
      <c r="AC105" s="46">
        <v>30</v>
      </c>
      <c r="AD105" s="46">
        <v>45</v>
      </c>
      <c r="AE105" s="42">
        <v>3</v>
      </c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</row>
    <row r="106" spans="1:51" ht="39" customHeight="1">
      <c r="A106" s="47" t="s">
        <v>136</v>
      </c>
      <c r="B106" s="44" t="s">
        <v>38</v>
      </c>
      <c r="C106" s="45" t="s">
        <v>137</v>
      </c>
      <c r="D106" s="45" t="s">
        <v>27</v>
      </c>
      <c r="E106" s="240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9"/>
      <c r="Q106" s="259" t="s">
        <v>104</v>
      </c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9"/>
      <c r="AC106" s="46">
        <v>30</v>
      </c>
      <c r="AD106" s="46">
        <v>45</v>
      </c>
      <c r="AE106" s="42">
        <v>3</v>
      </c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</row>
    <row r="107" spans="1:51" ht="39" customHeight="1">
      <c r="A107" s="47" t="s">
        <v>138</v>
      </c>
      <c r="B107" s="44" t="s">
        <v>38</v>
      </c>
      <c r="C107" s="45" t="s">
        <v>139</v>
      </c>
      <c r="D107" s="45" t="s">
        <v>27</v>
      </c>
      <c r="E107" s="240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9"/>
      <c r="Q107" s="240" t="s">
        <v>104</v>
      </c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9"/>
      <c r="AC107" s="46">
        <v>15</v>
      </c>
      <c r="AD107" s="46">
        <v>60</v>
      </c>
      <c r="AE107" s="42">
        <v>3</v>
      </c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</row>
    <row r="108" spans="1:51" ht="39" customHeight="1">
      <c r="A108" s="47" t="s">
        <v>140</v>
      </c>
      <c r="B108" s="44" t="s">
        <v>38</v>
      </c>
      <c r="C108" s="45" t="s">
        <v>141</v>
      </c>
      <c r="D108" s="45" t="s">
        <v>27</v>
      </c>
      <c r="E108" s="240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9"/>
      <c r="Q108" s="259" t="s">
        <v>104</v>
      </c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9"/>
      <c r="AC108" s="46">
        <v>15</v>
      </c>
      <c r="AD108" s="46">
        <v>60</v>
      </c>
      <c r="AE108" s="42">
        <v>3</v>
      </c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</row>
    <row r="109" spans="1:51" ht="39" customHeight="1">
      <c r="A109" s="43" t="s">
        <v>142</v>
      </c>
      <c r="B109" s="44" t="s">
        <v>38</v>
      </c>
      <c r="C109" s="45" t="s">
        <v>143</v>
      </c>
      <c r="D109" s="45" t="s">
        <v>27</v>
      </c>
      <c r="E109" s="240" t="s">
        <v>104</v>
      </c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9"/>
      <c r="Q109" s="240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9"/>
      <c r="AC109" s="46">
        <v>30</v>
      </c>
      <c r="AD109" s="46">
        <v>45</v>
      </c>
      <c r="AE109" s="42">
        <v>3</v>
      </c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</row>
    <row r="110" spans="1:51" ht="39" customHeight="1">
      <c r="A110" s="43" t="s">
        <v>144</v>
      </c>
      <c r="B110" s="44" t="s">
        <v>38</v>
      </c>
      <c r="C110" s="45" t="s">
        <v>143</v>
      </c>
      <c r="D110" s="45" t="s">
        <v>142</v>
      </c>
      <c r="E110" s="240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9"/>
      <c r="Q110" s="259" t="s">
        <v>104</v>
      </c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9"/>
      <c r="AC110" s="46">
        <v>30</v>
      </c>
      <c r="AD110" s="46">
        <v>70</v>
      </c>
      <c r="AE110" s="42">
        <v>4</v>
      </c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</row>
    <row r="111" spans="1:51" ht="39" customHeight="1">
      <c r="A111" s="43" t="s">
        <v>145</v>
      </c>
      <c r="B111" s="44" t="s">
        <v>38</v>
      </c>
      <c r="C111" s="45" t="s">
        <v>146</v>
      </c>
      <c r="D111" s="45" t="s">
        <v>27</v>
      </c>
      <c r="E111" s="240" t="s">
        <v>104</v>
      </c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9"/>
      <c r="Q111" s="240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9"/>
      <c r="AC111" s="46">
        <v>15</v>
      </c>
      <c r="AD111" s="46">
        <v>35</v>
      </c>
      <c r="AE111" s="42">
        <v>2</v>
      </c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</row>
    <row r="112" spans="1:51" ht="39" customHeight="1">
      <c r="A112" s="43" t="s">
        <v>147</v>
      </c>
      <c r="B112" s="44" t="s">
        <v>38</v>
      </c>
      <c r="C112" s="45" t="s">
        <v>148</v>
      </c>
      <c r="D112" s="45" t="s">
        <v>149</v>
      </c>
      <c r="E112" s="240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9"/>
      <c r="Q112" s="259" t="s">
        <v>104</v>
      </c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9"/>
      <c r="AC112" s="46">
        <v>30</v>
      </c>
      <c r="AD112" s="46">
        <v>20</v>
      </c>
      <c r="AE112" s="42">
        <v>2</v>
      </c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</row>
    <row r="113" spans="1:51" ht="39" customHeight="1">
      <c r="A113" s="47" t="s">
        <v>150</v>
      </c>
      <c r="B113" s="44" t="s">
        <v>38</v>
      </c>
      <c r="C113" s="45" t="s">
        <v>151</v>
      </c>
      <c r="D113" s="45" t="s">
        <v>27</v>
      </c>
      <c r="E113" s="240" t="s">
        <v>104</v>
      </c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9"/>
      <c r="Q113" s="240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9"/>
      <c r="AC113" s="46">
        <v>15</v>
      </c>
      <c r="AD113" s="46">
        <v>35</v>
      </c>
      <c r="AE113" s="42">
        <v>2</v>
      </c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</row>
    <row r="114" spans="1:51" ht="39" customHeight="1">
      <c r="A114" s="47" t="s">
        <v>152</v>
      </c>
      <c r="B114" s="44" t="s">
        <v>38</v>
      </c>
      <c r="C114" s="45" t="s">
        <v>151</v>
      </c>
      <c r="D114" s="45" t="s">
        <v>153</v>
      </c>
      <c r="E114" s="240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9"/>
      <c r="Q114" s="259" t="s">
        <v>104</v>
      </c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9"/>
      <c r="AC114" s="46">
        <v>15</v>
      </c>
      <c r="AD114" s="46">
        <v>35</v>
      </c>
      <c r="AE114" s="42">
        <v>2</v>
      </c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</row>
    <row r="115" spans="1:51" ht="39" customHeight="1">
      <c r="A115" s="47" t="s">
        <v>154</v>
      </c>
      <c r="B115" s="44" t="s">
        <v>38</v>
      </c>
      <c r="C115" s="50" t="s">
        <v>155</v>
      </c>
      <c r="D115" s="45" t="s">
        <v>27</v>
      </c>
      <c r="E115" s="240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9"/>
      <c r="Q115" s="259" t="s">
        <v>104</v>
      </c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9"/>
      <c r="AC115" s="46">
        <v>15</v>
      </c>
      <c r="AD115" s="46">
        <v>60</v>
      </c>
      <c r="AE115" s="42">
        <v>3</v>
      </c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</row>
    <row r="116" spans="1:51" ht="39" customHeight="1">
      <c r="A116" s="47" t="s">
        <v>156</v>
      </c>
      <c r="B116" s="44" t="s">
        <v>38</v>
      </c>
      <c r="C116" s="50" t="s">
        <v>157</v>
      </c>
      <c r="D116" s="45" t="s">
        <v>27</v>
      </c>
      <c r="E116" s="240" t="s">
        <v>104</v>
      </c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9"/>
      <c r="Q116" s="240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9"/>
      <c r="AC116" s="46">
        <v>15</v>
      </c>
      <c r="AD116" s="46">
        <v>35</v>
      </c>
      <c r="AE116" s="42">
        <v>2</v>
      </c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</row>
    <row r="117" spans="1:51" ht="39" customHeight="1">
      <c r="A117" s="47" t="s">
        <v>158</v>
      </c>
      <c r="B117" s="44" t="s">
        <v>38</v>
      </c>
      <c r="C117" s="50" t="s">
        <v>157</v>
      </c>
      <c r="D117" s="30" t="s">
        <v>156</v>
      </c>
      <c r="E117" s="240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9"/>
      <c r="Q117" s="259" t="s">
        <v>104</v>
      </c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9"/>
      <c r="AC117" s="46">
        <v>15</v>
      </c>
      <c r="AD117" s="46">
        <v>35</v>
      </c>
      <c r="AE117" s="42">
        <v>2</v>
      </c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</row>
    <row r="118" spans="1:51" ht="39" customHeight="1">
      <c r="A118" s="47" t="s">
        <v>159</v>
      </c>
      <c r="B118" s="44" t="s">
        <v>38</v>
      </c>
      <c r="C118" s="50" t="s">
        <v>160</v>
      </c>
      <c r="D118" s="45" t="s">
        <v>27</v>
      </c>
      <c r="E118" s="240" t="s">
        <v>104</v>
      </c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9"/>
      <c r="Q118" s="259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9"/>
      <c r="AC118" s="46">
        <v>15</v>
      </c>
      <c r="AD118" s="46">
        <v>10</v>
      </c>
      <c r="AE118" s="42">
        <v>1</v>
      </c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</row>
    <row r="119" spans="1:51" ht="39" customHeight="1">
      <c r="A119" s="47" t="s">
        <v>161</v>
      </c>
      <c r="B119" s="44" t="s">
        <v>38</v>
      </c>
      <c r="C119" s="50" t="s">
        <v>160</v>
      </c>
      <c r="D119" s="45" t="s">
        <v>159</v>
      </c>
      <c r="E119" s="240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9"/>
      <c r="Q119" s="259" t="s">
        <v>104</v>
      </c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9"/>
      <c r="AC119" s="46">
        <v>15</v>
      </c>
      <c r="AD119" s="46">
        <v>10</v>
      </c>
      <c r="AE119" s="42">
        <v>1</v>
      </c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</row>
    <row r="120" spans="1:51" ht="39" customHeight="1">
      <c r="A120" s="47" t="s">
        <v>162</v>
      </c>
      <c r="B120" s="55" t="s">
        <v>38</v>
      </c>
      <c r="C120" s="50" t="s">
        <v>163</v>
      </c>
      <c r="D120" s="50" t="s">
        <v>27</v>
      </c>
      <c r="E120" s="240" t="s">
        <v>104</v>
      </c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9"/>
      <c r="Q120" s="259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9"/>
      <c r="AC120" s="46">
        <v>15</v>
      </c>
      <c r="AD120" s="46">
        <v>10</v>
      </c>
      <c r="AE120" s="42">
        <v>1</v>
      </c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</row>
    <row r="121" spans="1:51" ht="39" customHeight="1">
      <c r="A121" s="47" t="s">
        <v>164</v>
      </c>
      <c r="B121" s="55" t="s">
        <v>38</v>
      </c>
      <c r="C121" s="50" t="s">
        <v>141</v>
      </c>
      <c r="D121" s="50" t="s">
        <v>165</v>
      </c>
      <c r="E121" s="240" t="s">
        <v>104</v>
      </c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9"/>
      <c r="Q121" s="259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9"/>
      <c r="AC121" s="46">
        <v>15</v>
      </c>
      <c r="AD121" s="46">
        <v>60</v>
      </c>
      <c r="AE121" s="42">
        <v>3</v>
      </c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</row>
    <row r="122" spans="1:51" ht="39" customHeight="1">
      <c r="A122" s="43" t="s">
        <v>166</v>
      </c>
      <c r="B122" s="44" t="s">
        <v>38</v>
      </c>
      <c r="C122" s="50" t="s">
        <v>167</v>
      </c>
      <c r="D122" s="45" t="s">
        <v>27</v>
      </c>
      <c r="E122" s="240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9"/>
      <c r="Q122" s="240" t="s">
        <v>104</v>
      </c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9"/>
      <c r="AC122" s="46">
        <v>15</v>
      </c>
      <c r="AD122" s="46">
        <v>60</v>
      </c>
      <c r="AE122" s="42">
        <v>3</v>
      </c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</row>
    <row r="123" spans="1:51" ht="18" customHeight="1">
      <c r="A123" s="237" t="s">
        <v>168</v>
      </c>
      <c r="B123" s="228"/>
      <c r="C123" s="228"/>
      <c r="D123" s="229"/>
      <c r="E123" s="121"/>
      <c r="F123" s="122"/>
      <c r="G123" s="122"/>
      <c r="H123" s="123"/>
      <c r="I123" s="122"/>
      <c r="J123" s="124"/>
      <c r="K123" s="123"/>
      <c r="L123" s="122"/>
      <c r="M123" s="122"/>
      <c r="N123" s="123"/>
      <c r="O123" s="122"/>
      <c r="P123" s="122"/>
      <c r="Q123" s="123">
        <v>2</v>
      </c>
      <c r="R123" s="122"/>
      <c r="S123" s="122"/>
      <c r="T123" s="123">
        <v>6</v>
      </c>
      <c r="U123" s="122"/>
      <c r="V123" s="122"/>
      <c r="W123" s="123">
        <v>2</v>
      </c>
      <c r="X123" s="122"/>
      <c r="Y123" s="122"/>
      <c r="Z123" s="123"/>
      <c r="AA123" s="122"/>
      <c r="AB123" s="122"/>
      <c r="AC123" s="274">
        <v>250</v>
      </c>
      <c r="AD123" s="229"/>
      <c r="AE123" s="125">
        <f t="shared" ref="AE123:AE124" si="21">SUM(E123,H123,K123,N123,Q123,T123,W123,Z123)</f>
        <v>10</v>
      </c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</row>
    <row r="124" spans="1:51" ht="18" customHeight="1">
      <c r="A124" s="237" t="s">
        <v>287</v>
      </c>
      <c r="B124" s="228"/>
      <c r="C124" s="228"/>
      <c r="D124" s="229"/>
      <c r="E124" s="126"/>
      <c r="F124" s="75"/>
      <c r="G124" s="75"/>
      <c r="H124" s="76"/>
      <c r="I124" s="75"/>
      <c r="J124" s="75"/>
      <c r="K124" s="76"/>
      <c r="L124" s="75"/>
      <c r="M124" s="75"/>
      <c r="N124" s="76"/>
      <c r="O124" s="75"/>
      <c r="P124" s="75"/>
      <c r="Q124" s="76"/>
      <c r="R124" s="75"/>
      <c r="S124" s="75"/>
      <c r="T124" s="76"/>
      <c r="U124" s="75"/>
      <c r="V124" s="75"/>
      <c r="W124" s="76"/>
      <c r="X124" s="75"/>
      <c r="Y124" s="75"/>
      <c r="Z124" s="76">
        <v>9</v>
      </c>
      <c r="AA124" s="75"/>
      <c r="AB124" s="75"/>
      <c r="AC124" s="283">
        <v>225</v>
      </c>
      <c r="AD124" s="229"/>
      <c r="AE124" s="125">
        <f t="shared" si="21"/>
        <v>9</v>
      </c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</row>
    <row r="125" spans="1:51" ht="18" customHeight="1">
      <c r="A125" s="237" t="s">
        <v>170</v>
      </c>
      <c r="B125" s="228"/>
      <c r="C125" s="228"/>
      <c r="D125" s="239"/>
      <c r="E125" s="127">
        <f>SUM(E7:E58,E60:E77,E79:E84,E86)</f>
        <v>29</v>
      </c>
      <c r="F125" s="128">
        <f t="shared" ref="F125:AB125" si="22">SUM(F7:F124)</f>
        <v>288.5</v>
      </c>
      <c r="G125" s="128">
        <f t="shared" si="22"/>
        <v>511.5</v>
      </c>
      <c r="H125" s="127">
        <f t="shared" si="22"/>
        <v>31</v>
      </c>
      <c r="I125" s="128">
        <f t="shared" si="22"/>
        <v>346</v>
      </c>
      <c r="J125" s="128">
        <f t="shared" si="22"/>
        <v>529</v>
      </c>
      <c r="K125" s="127">
        <f t="shared" si="22"/>
        <v>32</v>
      </c>
      <c r="L125" s="128">
        <f t="shared" si="22"/>
        <v>358</v>
      </c>
      <c r="M125" s="128">
        <f t="shared" si="22"/>
        <v>542</v>
      </c>
      <c r="N125" s="127">
        <f t="shared" si="22"/>
        <v>28</v>
      </c>
      <c r="O125" s="128">
        <f t="shared" si="22"/>
        <v>305.5</v>
      </c>
      <c r="P125" s="128">
        <f t="shared" si="22"/>
        <v>494.5</v>
      </c>
      <c r="Q125" s="127">
        <f t="shared" si="22"/>
        <v>30</v>
      </c>
      <c r="R125" s="128">
        <f t="shared" si="22"/>
        <v>253</v>
      </c>
      <c r="S125" s="128">
        <f t="shared" si="22"/>
        <v>547</v>
      </c>
      <c r="T125" s="127">
        <f t="shared" si="22"/>
        <v>30</v>
      </c>
      <c r="U125" s="128">
        <f t="shared" si="22"/>
        <v>223</v>
      </c>
      <c r="V125" s="128">
        <f t="shared" si="22"/>
        <v>477</v>
      </c>
      <c r="W125" s="127">
        <f t="shared" si="22"/>
        <v>30</v>
      </c>
      <c r="X125" s="128">
        <f t="shared" si="22"/>
        <v>216</v>
      </c>
      <c r="Y125" s="128">
        <f t="shared" si="22"/>
        <v>434</v>
      </c>
      <c r="Z125" s="127">
        <f t="shared" si="22"/>
        <v>30</v>
      </c>
      <c r="AA125" s="128">
        <f t="shared" si="22"/>
        <v>156</v>
      </c>
      <c r="AB125" s="128">
        <f t="shared" si="22"/>
        <v>319</v>
      </c>
      <c r="AC125" s="284">
        <f>SUM(AC124,AC123,AC86,AC79:AD84,AC60:AD77,AC7:AD58)</f>
        <v>6000</v>
      </c>
      <c r="AD125" s="229"/>
      <c r="AE125" s="129">
        <f>SUM(AE7:AE84,AE86,AE123,AE124)</f>
        <v>240</v>
      </c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</row>
    <row r="126" spans="1:51" ht="18" customHeight="1">
      <c r="A126" s="78"/>
      <c r="B126" s="130"/>
      <c r="C126" s="131"/>
      <c r="D126" s="132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</row>
    <row r="127" spans="1:51" ht="18" customHeight="1">
      <c r="A127" s="78"/>
      <c r="B127" s="130"/>
      <c r="C127" s="131"/>
      <c r="D127" s="132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</row>
    <row r="128" spans="1:51" ht="18" customHeight="1">
      <c r="A128" s="78"/>
      <c r="B128" s="130"/>
      <c r="C128" s="131"/>
      <c r="D128" s="132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</row>
    <row r="129" spans="1:51" ht="18" customHeight="1">
      <c r="A129" s="275" t="s">
        <v>288</v>
      </c>
      <c r="B129" s="276"/>
      <c r="C129" s="276"/>
      <c r="D129" s="276"/>
      <c r="E129" s="276"/>
      <c r="F129" s="277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</row>
    <row r="130" spans="1:51" ht="18" customHeight="1">
      <c r="A130" s="278"/>
      <c r="B130" s="263"/>
      <c r="C130" s="263"/>
      <c r="D130" s="263"/>
      <c r="E130" s="263"/>
      <c r="F130" s="279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</row>
    <row r="131" spans="1:51" ht="18" customHeight="1">
      <c r="A131" s="278"/>
      <c r="B131" s="263"/>
      <c r="C131" s="263"/>
      <c r="D131" s="263"/>
      <c r="E131" s="263"/>
      <c r="F131" s="279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</row>
    <row r="132" spans="1:51" ht="18" customHeight="1">
      <c r="A132" s="278"/>
      <c r="B132" s="263"/>
      <c r="C132" s="263"/>
      <c r="D132" s="263"/>
      <c r="E132" s="263"/>
      <c r="F132" s="279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</row>
    <row r="133" spans="1:51" ht="18" customHeight="1">
      <c r="A133" s="278"/>
      <c r="B133" s="263"/>
      <c r="C133" s="263"/>
      <c r="D133" s="263"/>
      <c r="E133" s="263"/>
      <c r="F133" s="279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</row>
    <row r="134" spans="1:51" ht="18" customHeight="1">
      <c r="A134" s="278"/>
      <c r="B134" s="263"/>
      <c r="C134" s="263"/>
      <c r="D134" s="263"/>
      <c r="E134" s="263"/>
      <c r="F134" s="279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</row>
    <row r="135" spans="1:51" ht="18" customHeight="1">
      <c r="A135" s="278"/>
      <c r="B135" s="263"/>
      <c r="C135" s="263"/>
      <c r="D135" s="263"/>
      <c r="E135" s="263"/>
      <c r="F135" s="279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</row>
    <row r="136" spans="1:51" ht="18" customHeight="1">
      <c r="A136" s="278"/>
      <c r="B136" s="263"/>
      <c r="C136" s="263"/>
      <c r="D136" s="263"/>
      <c r="E136" s="263"/>
      <c r="F136" s="279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</row>
    <row r="137" spans="1:51" ht="18" customHeight="1">
      <c r="A137" s="278"/>
      <c r="B137" s="263"/>
      <c r="C137" s="263"/>
      <c r="D137" s="263"/>
      <c r="E137" s="263"/>
      <c r="F137" s="279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</row>
    <row r="138" spans="1:51" ht="18" customHeight="1">
      <c r="A138" s="278"/>
      <c r="B138" s="263"/>
      <c r="C138" s="263"/>
      <c r="D138" s="263"/>
      <c r="E138" s="263"/>
      <c r="F138" s="279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</row>
    <row r="139" spans="1:51" ht="18" customHeight="1">
      <c r="A139" s="278"/>
      <c r="B139" s="263"/>
      <c r="C139" s="263"/>
      <c r="D139" s="263"/>
      <c r="E139" s="263"/>
      <c r="F139" s="279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</row>
    <row r="140" spans="1:51" ht="18" customHeight="1">
      <c r="A140" s="280"/>
      <c r="B140" s="281"/>
      <c r="C140" s="281"/>
      <c r="D140" s="281"/>
      <c r="E140" s="281"/>
      <c r="F140" s="282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</row>
    <row r="141" spans="1:51" ht="18" customHeight="1">
      <c r="A141" s="78"/>
      <c r="B141" s="130"/>
      <c r="C141" s="131"/>
      <c r="D141" s="132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</row>
    <row r="142" spans="1:51" ht="18" customHeight="1">
      <c r="A142" s="78"/>
      <c r="B142" s="130"/>
      <c r="C142" s="131"/>
      <c r="D142" s="132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</row>
    <row r="143" spans="1:51" ht="18" customHeight="1">
      <c r="A143" s="78"/>
      <c r="B143" s="130"/>
      <c r="C143" s="131"/>
      <c r="D143" s="132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</row>
    <row r="144" spans="1:51" ht="18" customHeight="1">
      <c r="A144" s="78"/>
      <c r="B144" s="130"/>
      <c r="C144" s="131"/>
      <c r="D144" s="132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</row>
    <row r="145" spans="1:51" ht="18" customHeight="1">
      <c r="A145" s="78"/>
      <c r="B145" s="130"/>
      <c r="C145" s="131"/>
      <c r="D145" s="132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</row>
    <row r="146" spans="1:51" ht="18" customHeight="1">
      <c r="A146" s="78"/>
      <c r="B146" s="130"/>
      <c r="C146" s="131"/>
      <c r="D146" s="132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</row>
    <row r="147" spans="1:51" ht="18" customHeight="1">
      <c r="A147" s="78"/>
      <c r="B147" s="130"/>
      <c r="C147" s="131"/>
      <c r="D147" s="132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</row>
    <row r="148" spans="1:51" ht="18" customHeight="1">
      <c r="A148" s="78"/>
      <c r="B148" s="130"/>
      <c r="C148" s="131"/>
      <c r="D148" s="132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</row>
    <row r="149" spans="1:51" ht="18" customHeight="1">
      <c r="A149" s="78"/>
      <c r="B149" s="130"/>
      <c r="C149" s="131"/>
      <c r="D149" s="132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</row>
    <row r="150" spans="1:51" ht="18" customHeight="1">
      <c r="A150" s="78"/>
      <c r="B150" s="130"/>
      <c r="C150" s="131"/>
      <c r="D150" s="132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</row>
    <row r="151" spans="1:51" ht="18" customHeight="1">
      <c r="A151" s="78"/>
      <c r="B151" s="130"/>
      <c r="C151" s="131"/>
      <c r="D151" s="132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</row>
    <row r="152" spans="1:51" ht="18" customHeight="1">
      <c r="A152" s="78"/>
      <c r="B152" s="130"/>
      <c r="C152" s="131"/>
      <c r="D152" s="132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</row>
    <row r="153" spans="1:51" ht="18" customHeight="1">
      <c r="A153" s="78"/>
      <c r="B153" s="130"/>
      <c r="C153" s="131"/>
      <c r="D153" s="132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</row>
    <row r="154" spans="1:51" ht="18" customHeight="1">
      <c r="A154" s="78"/>
      <c r="B154" s="130"/>
      <c r="C154" s="131"/>
      <c r="D154" s="132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</row>
    <row r="155" spans="1:51" ht="18" customHeight="1">
      <c r="A155" s="78"/>
      <c r="B155" s="130"/>
      <c r="C155" s="131"/>
      <c r="D155" s="132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</row>
    <row r="156" spans="1:51" ht="18" customHeight="1">
      <c r="A156" s="78"/>
      <c r="B156" s="130"/>
      <c r="C156" s="131"/>
      <c r="D156" s="132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</row>
    <row r="157" spans="1:51" ht="18" customHeight="1">
      <c r="A157" s="78"/>
      <c r="B157" s="130"/>
      <c r="C157" s="131"/>
      <c r="D157" s="132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</row>
    <row r="158" spans="1:51" ht="18" customHeight="1">
      <c r="A158" s="78"/>
      <c r="B158" s="130"/>
      <c r="C158" s="131"/>
      <c r="D158" s="132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</row>
    <row r="159" spans="1:51" ht="18" customHeight="1">
      <c r="A159" s="78"/>
      <c r="B159" s="130"/>
      <c r="C159" s="131"/>
      <c r="D159" s="132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</row>
    <row r="160" spans="1:51" ht="18" customHeight="1">
      <c r="A160" s="78"/>
      <c r="B160" s="130"/>
      <c r="C160" s="131"/>
      <c r="D160" s="132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</row>
    <row r="161" spans="1:51" ht="18" customHeight="1">
      <c r="A161" s="78"/>
      <c r="B161" s="130"/>
      <c r="C161" s="131"/>
      <c r="D161" s="132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</row>
    <row r="162" spans="1:51" ht="18" customHeight="1">
      <c r="A162" s="78"/>
      <c r="B162" s="130"/>
      <c r="C162" s="131"/>
      <c r="D162" s="132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</row>
    <row r="163" spans="1:51" ht="18" customHeight="1">
      <c r="A163" s="78"/>
      <c r="B163" s="130"/>
      <c r="C163" s="131"/>
      <c r="D163" s="132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</row>
    <row r="164" spans="1:51" ht="18" customHeight="1">
      <c r="A164" s="78"/>
      <c r="B164" s="130"/>
      <c r="C164" s="131"/>
      <c r="D164" s="132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</row>
    <row r="165" spans="1:51" ht="18" customHeight="1">
      <c r="A165" s="78"/>
      <c r="B165" s="130"/>
      <c r="C165" s="131"/>
      <c r="D165" s="132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</row>
    <row r="166" spans="1:51" ht="18" customHeight="1">
      <c r="A166" s="78"/>
      <c r="B166" s="130"/>
      <c r="C166" s="131"/>
      <c r="D166" s="132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</row>
    <row r="167" spans="1:51" ht="18" customHeight="1">
      <c r="A167" s="78"/>
      <c r="B167" s="130"/>
      <c r="C167" s="131"/>
      <c r="D167" s="132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</row>
    <row r="168" spans="1:51" ht="18" customHeight="1">
      <c r="A168" s="78"/>
      <c r="B168" s="130"/>
      <c r="C168" s="131"/>
      <c r="D168" s="132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</row>
    <row r="169" spans="1:51" ht="18" customHeight="1">
      <c r="A169" s="78"/>
      <c r="B169" s="130"/>
      <c r="C169" s="131"/>
      <c r="D169" s="132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</row>
    <row r="170" spans="1:51" ht="18" customHeight="1">
      <c r="A170" s="78"/>
      <c r="B170" s="130"/>
      <c r="C170" s="131"/>
      <c r="D170" s="132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</row>
    <row r="171" spans="1:51" ht="18" customHeight="1">
      <c r="A171" s="78"/>
      <c r="B171" s="130"/>
      <c r="C171" s="131"/>
      <c r="D171" s="132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</row>
    <row r="172" spans="1:51" ht="18" customHeight="1">
      <c r="A172" s="78"/>
      <c r="B172" s="130"/>
      <c r="C172" s="131"/>
      <c r="D172" s="132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</row>
    <row r="173" spans="1:51" ht="18" customHeight="1">
      <c r="A173" s="78"/>
      <c r="B173" s="130"/>
      <c r="C173" s="131"/>
      <c r="D173" s="132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</row>
    <row r="174" spans="1:51" ht="18" customHeight="1">
      <c r="A174" s="78"/>
      <c r="B174" s="130"/>
      <c r="C174" s="131"/>
      <c r="D174" s="132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</row>
    <row r="175" spans="1:51" ht="18" customHeight="1">
      <c r="A175" s="78"/>
      <c r="B175" s="130"/>
      <c r="C175" s="131"/>
      <c r="D175" s="132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</row>
    <row r="176" spans="1:51" ht="18" customHeight="1">
      <c r="A176" s="78"/>
      <c r="B176" s="130"/>
      <c r="C176" s="131"/>
      <c r="D176" s="132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</row>
    <row r="177" spans="1:51" ht="18" customHeight="1">
      <c r="A177" s="78"/>
      <c r="B177" s="130"/>
      <c r="C177" s="131"/>
      <c r="D177" s="132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</row>
    <row r="178" spans="1:51" ht="18" customHeight="1">
      <c r="A178" s="78"/>
      <c r="B178" s="130"/>
      <c r="C178" s="131"/>
      <c r="D178" s="132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</row>
    <row r="179" spans="1:51" ht="18" customHeight="1">
      <c r="A179" s="78"/>
      <c r="B179" s="130"/>
      <c r="C179" s="131"/>
      <c r="D179" s="132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</row>
    <row r="180" spans="1:51" ht="18" customHeight="1">
      <c r="A180" s="78"/>
      <c r="B180" s="130"/>
      <c r="C180" s="131"/>
      <c r="D180" s="132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</row>
    <row r="181" spans="1:51" ht="18" customHeight="1">
      <c r="A181" s="78"/>
      <c r="B181" s="130"/>
      <c r="C181" s="131"/>
      <c r="D181" s="132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3"/>
      <c r="AC181" s="63"/>
      <c r="AD181" s="63"/>
      <c r="AE181" s="63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</row>
    <row r="182" spans="1:51" ht="18" customHeight="1">
      <c r="A182" s="78"/>
      <c r="B182" s="130"/>
      <c r="C182" s="131"/>
      <c r="D182" s="132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3"/>
      <c r="AC182" s="63"/>
      <c r="AD182" s="63"/>
      <c r="AE182" s="63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</row>
    <row r="183" spans="1:51" ht="18" customHeight="1">
      <c r="A183" s="78"/>
      <c r="B183" s="130"/>
      <c r="C183" s="131"/>
      <c r="D183" s="132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3"/>
      <c r="AC183" s="63"/>
      <c r="AD183" s="63"/>
      <c r="AE183" s="63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</row>
    <row r="184" spans="1:51" ht="18" customHeight="1">
      <c r="A184" s="78"/>
      <c r="B184" s="130"/>
      <c r="C184" s="131"/>
      <c r="D184" s="132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3"/>
      <c r="AC184" s="63"/>
      <c r="AD184" s="63"/>
      <c r="AE184" s="63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</row>
    <row r="185" spans="1:51" ht="18" customHeight="1">
      <c r="A185" s="78"/>
      <c r="B185" s="130"/>
      <c r="C185" s="131"/>
      <c r="D185" s="132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3"/>
      <c r="AC185" s="63"/>
      <c r="AD185" s="63"/>
      <c r="AE185" s="63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</row>
    <row r="186" spans="1:51" ht="18" customHeight="1">
      <c r="A186" s="78"/>
      <c r="B186" s="130"/>
      <c r="C186" s="131"/>
      <c r="D186" s="132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3"/>
      <c r="AC186" s="63"/>
      <c r="AD186" s="63"/>
      <c r="AE186" s="63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</row>
    <row r="187" spans="1:51" ht="18" customHeight="1">
      <c r="A187" s="78"/>
      <c r="B187" s="130"/>
      <c r="C187" s="131"/>
      <c r="D187" s="132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3"/>
      <c r="AC187" s="63"/>
      <c r="AD187" s="63"/>
      <c r="AE187" s="63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</row>
    <row r="188" spans="1:51" ht="18" customHeight="1">
      <c r="A188" s="78"/>
      <c r="B188" s="130"/>
      <c r="C188" s="131"/>
      <c r="D188" s="132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3"/>
      <c r="AC188" s="63"/>
      <c r="AD188" s="63"/>
      <c r="AE188" s="63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</row>
    <row r="189" spans="1:51" ht="18" customHeight="1">
      <c r="A189" s="78"/>
      <c r="B189" s="130"/>
      <c r="C189" s="131"/>
      <c r="D189" s="132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3"/>
      <c r="AC189" s="63"/>
      <c r="AD189" s="63"/>
      <c r="AE189" s="63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</row>
    <row r="190" spans="1:51" ht="18" customHeight="1">
      <c r="A190" s="78"/>
      <c r="B190" s="130"/>
      <c r="C190" s="131"/>
      <c r="D190" s="132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3"/>
      <c r="AC190" s="63"/>
      <c r="AD190" s="63"/>
      <c r="AE190" s="63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</row>
    <row r="191" spans="1:51" ht="18" customHeight="1">
      <c r="A191" s="78"/>
      <c r="B191" s="130"/>
      <c r="C191" s="131"/>
      <c r="D191" s="132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3"/>
      <c r="AC191" s="63"/>
      <c r="AD191" s="63"/>
      <c r="AE191" s="63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</row>
    <row r="192" spans="1:51" ht="18" customHeight="1">
      <c r="A192" s="78"/>
      <c r="B192" s="130"/>
      <c r="C192" s="131"/>
      <c r="D192" s="132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3"/>
      <c r="AC192" s="63"/>
      <c r="AD192" s="63"/>
      <c r="AE192" s="63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</row>
    <row r="193" spans="1:51" ht="18" customHeight="1">
      <c r="A193" s="78"/>
      <c r="B193" s="130"/>
      <c r="C193" s="131"/>
      <c r="D193" s="132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3"/>
      <c r="AC193" s="63"/>
      <c r="AD193" s="63"/>
      <c r="AE193" s="63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</row>
    <row r="194" spans="1:51" ht="18" customHeight="1">
      <c r="A194" s="78"/>
      <c r="B194" s="130"/>
      <c r="C194" s="131"/>
      <c r="D194" s="132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3"/>
      <c r="AC194" s="63"/>
      <c r="AD194" s="63"/>
      <c r="AE194" s="63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</row>
    <row r="195" spans="1:51" ht="18" customHeight="1">
      <c r="A195" s="78"/>
      <c r="B195" s="130"/>
      <c r="C195" s="131"/>
      <c r="D195" s="132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3"/>
      <c r="AC195" s="63"/>
      <c r="AD195" s="63"/>
      <c r="AE195" s="63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</row>
    <row r="196" spans="1:51" ht="18" customHeight="1">
      <c r="A196" s="78"/>
      <c r="B196" s="130"/>
      <c r="C196" s="131"/>
      <c r="D196" s="132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3"/>
      <c r="AC196" s="63"/>
      <c r="AD196" s="63"/>
      <c r="AE196" s="63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</row>
    <row r="197" spans="1:51" ht="18" customHeight="1">
      <c r="A197" s="78"/>
      <c r="B197" s="130"/>
      <c r="C197" s="131"/>
      <c r="D197" s="132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3"/>
      <c r="AC197" s="63"/>
      <c r="AD197" s="63"/>
      <c r="AE197" s="63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</row>
    <row r="198" spans="1:51" ht="18" customHeight="1">
      <c r="A198" s="78"/>
      <c r="B198" s="130"/>
      <c r="C198" s="131"/>
      <c r="D198" s="132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3"/>
      <c r="AC198" s="63"/>
      <c r="AD198" s="63"/>
      <c r="AE198" s="63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</row>
    <row r="199" spans="1:51" ht="18" customHeight="1">
      <c r="A199" s="78"/>
      <c r="B199" s="130"/>
      <c r="C199" s="131"/>
      <c r="D199" s="132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3"/>
      <c r="AC199" s="63"/>
      <c r="AD199" s="63"/>
      <c r="AE199" s="63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</row>
    <row r="200" spans="1:51" ht="18" customHeight="1">
      <c r="A200" s="78"/>
      <c r="B200" s="130"/>
      <c r="C200" s="131"/>
      <c r="D200" s="132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3"/>
      <c r="AC200" s="63"/>
      <c r="AD200" s="63"/>
      <c r="AE200" s="63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</row>
    <row r="201" spans="1:51" ht="18" customHeight="1">
      <c r="A201" s="78"/>
      <c r="B201" s="130"/>
      <c r="C201" s="131"/>
      <c r="D201" s="132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3"/>
      <c r="AC201" s="63"/>
      <c r="AD201" s="63"/>
      <c r="AE201" s="63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</row>
    <row r="202" spans="1:51" ht="18" customHeight="1">
      <c r="A202" s="78"/>
      <c r="B202" s="130"/>
      <c r="C202" s="131"/>
      <c r="D202" s="132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3"/>
      <c r="AC202" s="63"/>
      <c r="AD202" s="63"/>
      <c r="AE202" s="63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</row>
    <row r="203" spans="1:51" ht="18" customHeight="1">
      <c r="A203" s="78"/>
      <c r="B203" s="130"/>
      <c r="C203" s="131"/>
      <c r="D203" s="132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3"/>
      <c r="AC203" s="63"/>
      <c r="AD203" s="63"/>
      <c r="AE203" s="63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</row>
    <row r="204" spans="1:51" ht="18" customHeight="1">
      <c r="A204" s="78"/>
      <c r="B204" s="130"/>
      <c r="C204" s="131"/>
      <c r="D204" s="132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3"/>
      <c r="AC204" s="63"/>
      <c r="AD204" s="63"/>
      <c r="AE204" s="63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</row>
    <row r="205" spans="1:51" ht="18" customHeight="1">
      <c r="A205" s="78"/>
      <c r="B205" s="130"/>
      <c r="C205" s="131"/>
      <c r="D205" s="132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3"/>
      <c r="AC205" s="63"/>
      <c r="AD205" s="63"/>
      <c r="AE205" s="63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</row>
    <row r="206" spans="1:51" ht="18" customHeight="1">
      <c r="A206" s="78"/>
      <c r="B206" s="130"/>
      <c r="C206" s="131"/>
      <c r="D206" s="132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3"/>
      <c r="AC206" s="63"/>
      <c r="AD206" s="63"/>
      <c r="AE206" s="63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</row>
    <row r="207" spans="1:51" ht="18" customHeight="1">
      <c r="A207" s="78"/>
      <c r="B207" s="130"/>
      <c r="C207" s="131"/>
      <c r="D207" s="132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3"/>
      <c r="AC207" s="63"/>
      <c r="AD207" s="63"/>
      <c r="AE207" s="63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</row>
    <row r="208" spans="1:51" ht="18" customHeight="1">
      <c r="A208" s="78"/>
      <c r="B208" s="130"/>
      <c r="C208" s="131"/>
      <c r="D208" s="132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3"/>
      <c r="AC208" s="63"/>
      <c r="AD208" s="63"/>
      <c r="AE208" s="63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</row>
    <row r="209" spans="1:51" ht="18" customHeight="1">
      <c r="A209" s="78"/>
      <c r="B209" s="130"/>
      <c r="C209" s="131"/>
      <c r="D209" s="132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3"/>
      <c r="AC209" s="63"/>
      <c r="AD209" s="63"/>
      <c r="AE209" s="63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</row>
    <row r="210" spans="1:51" ht="18" customHeight="1">
      <c r="A210" s="78"/>
      <c r="B210" s="130"/>
      <c r="C210" s="131"/>
      <c r="D210" s="132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3"/>
      <c r="AC210" s="63"/>
      <c r="AD210" s="63"/>
      <c r="AE210" s="63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</row>
    <row r="211" spans="1:51" ht="18" customHeight="1">
      <c r="A211" s="78"/>
      <c r="B211" s="130"/>
      <c r="C211" s="131"/>
      <c r="D211" s="132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3"/>
      <c r="AC211" s="63"/>
      <c r="AD211" s="63"/>
      <c r="AE211" s="63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</row>
    <row r="212" spans="1:51" ht="18" customHeight="1">
      <c r="A212" s="78"/>
      <c r="B212" s="130"/>
      <c r="C212" s="131"/>
      <c r="D212" s="132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3"/>
      <c r="AC212" s="63"/>
      <c r="AD212" s="63"/>
      <c r="AE212" s="63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</row>
    <row r="213" spans="1:51" ht="18" customHeight="1">
      <c r="A213" s="78"/>
      <c r="B213" s="130"/>
      <c r="C213" s="131"/>
      <c r="D213" s="132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3"/>
      <c r="AC213" s="63"/>
      <c r="AD213" s="63"/>
      <c r="AE213" s="63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</row>
    <row r="214" spans="1:51" ht="18" customHeight="1">
      <c r="A214" s="78"/>
      <c r="B214" s="130"/>
      <c r="C214" s="131"/>
      <c r="D214" s="132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3"/>
      <c r="AC214" s="63"/>
      <c r="AD214" s="63"/>
      <c r="AE214" s="63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</row>
    <row r="215" spans="1:51" ht="18" customHeight="1">
      <c r="A215" s="78"/>
      <c r="B215" s="130"/>
      <c r="C215" s="131"/>
      <c r="D215" s="132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3"/>
      <c r="AC215" s="63"/>
      <c r="AD215" s="63"/>
      <c r="AE215" s="63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</row>
    <row r="216" spans="1:51" ht="18" customHeight="1">
      <c r="A216" s="78"/>
      <c r="B216" s="130"/>
      <c r="C216" s="131"/>
      <c r="D216" s="132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3"/>
      <c r="AC216" s="63"/>
      <c r="AD216" s="63"/>
      <c r="AE216" s="63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</row>
    <row r="217" spans="1:51" ht="18" customHeight="1">
      <c r="A217" s="78"/>
      <c r="B217" s="130"/>
      <c r="C217" s="131"/>
      <c r="D217" s="132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3"/>
      <c r="AC217" s="63"/>
      <c r="AD217" s="63"/>
      <c r="AE217" s="63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</row>
    <row r="218" spans="1:51" ht="18" customHeight="1">
      <c r="A218" s="78"/>
      <c r="B218" s="130"/>
      <c r="C218" s="131"/>
      <c r="D218" s="132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3"/>
      <c r="AC218" s="63"/>
      <c r="AD218" s="63"/>
      <c r="AE218" s="63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</row>
    <row r="219" spans="1:51" ht="18" customHeight="1">
      <c r="A219" s="78"/>
      <c r="B219" s="130"/>
      <c r="C219" s="131"/>
      <c r="D219" s="132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3"/>
      <c r="AC219" s="63"/>
      <c r="AD219" s="63"/>
      <c r="AE219" s="63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</row>
    <row r="220" spans="1:51" ht="18" customHeight="1">
      <c r="A220" s="78"/>
      <c r="B220" s="130"/>
      <c r="C220" s="131"/>
      <c r="D220" s="132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3"/>
      <c r="AC220" s="63"/>
      <c r="AD220" s="63"/>
      <c r="AE220" s="63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</row>
    <row r="221" spans="1:51" ht="18" customHeight="1">
      <c r="A221" s="78"/>
      <c r="B221" s="130"/>
      <c r="C221" s="131"/>
      <c r="D221" s="132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3"/>
      <c r="AC221" s="63"/>
      <c r="AD221" s="63"/>
      <c r="AE221" s="63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</row>
    <row r="222" spans="1:51" ht="18" customHeight="1">
      <c r="A222" s="78"/>
      <c r="B222" s="130"/>
      <c r="C222" s="131"/>
      <c r="D222" s="132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3"/>
      <c r="AC222" s="63"/>
      <c r="AD222" s="63"/>
      <c r="AE222" s="63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</row>
    <row r="223" spans="1:51" ht="18" customHeight="1">
      <c r="A223" s="78"/>
      <c r="B223" s="130"/>
      <c r="C223" s="131"/>
      <c r="D223" s="132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3"/>
      <c r="AC223" s="63"/>
      <c r="AD223" s="63"/>
      <c r="AE223" s="63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</row>
    <row r="224" spans="1:51" ht="18" customHeight="1">
      <c r="A224" s="78"/>
      <c r="B224" s="130"/>
      <c r="C224" s="131"/>
      <c r="D224" s="132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3"/>
      <c r="AC224" s="63"/>
      <c r="AD224" s="63"/>
      <c r="AE224" s="63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</row>
    <row r="225" spans="1:51" ht="18" customHeight="1">
      <c r="A225" s="78"/>
      <c r="B225" s="130"/>
      <c r="C225" s="131"/>
      <c r="D225" s="132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3"/>
      <c r="AC225" s="63"/>
      <c r="AD225" s="63"/>
      <c r="AE225" s="63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</row>
    <row r="226" spans="1:51" ht="18" customHeight="1">
      <c r="A226" s="78"/>
      <c r="B226" s="130"/>
      <c r="C226" s="131"/>
      <c r="D226" s="132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3"/>
      <c r="AC226" s="63"/>
      <c r="AD226" s="63"/>
      <c r="AE226" s="63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</row>
    <row r="227" spans="1:51" ht="18" customHeight="1">
      <c r="A227" s="78"/>
      <c r="B227" s="130"/>
      <c r="C227" s="131"/>
      <c r="D227" s="132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3"/>
      <c r="AC227" s="63"/>
      <c r="AD227" s="63"/>
      <c r="AE227" s="63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</row>
    <row r="228" spans="1:51" ht="18" customHeight="1">
      <c r="A228" s="78"/>
      <c r="B228" s="130"/>
      <c r="C228" s="131"/>
      <c r="D228" s="132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3"/>
      <c r="AC228" s="63"/>
      <c r="AD228" s="63"/>
      <c r="AE228" s="63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</row>
    <row r="229" spans="1:51" ht="18" customHeight="1">
      <c r="A229" s="78"/>
      <c r="B229" s="130"/>
      <c r="C229" s="131"/>
      <c r="D229" s="132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3"/>
      <c r="AC229" s="63"/>
      <c r="AD229" s="63"/>
      <c r="AE229" s="63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</row>
    <row r="230" spans="1:51" ht="18" customHeight="1">
      <c r="A230" s="78"/>
      <c r="B230" s="130"/>
      <c r="C230" s="131"/>
      <c r="D230" s="132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3"/>
      <c r="AC230" s="63"/>
      <c r="AD230" s="63"/>
      <c r="AE230" s="63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</row>
    <row r="231" spans="1:51" ht="18" customHeight="1">
      <c r="A231" s="78"/>
      <c r="B231" s="130"/>
      <c r="C231" s="131"/>
      <c r="D231" s="132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3"/>
      <c r="AC231" s="63"/>
      <c r="AD231" s="63"/>
      <c r="AE231" s="63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</row>
    <row r="232" spans="1:51" ht="18" customHeight="1">
      <c r="A232" s="78"/>
      <c r="B232" s="130"/>
      <c r="C232" s="131"/>
      <c r="D232" s="132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3"/>
      <c r="AC232" s="63"/>
      <c r="AD232" s="63"/>
      <c r="AE232" s="63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</row>
    <row r="233" spans="1:51" ht="18" customHeight="1">
      <c r="A233" s="78"/>
      <c r="B233" s="130"/>
      <c r="C233" s="131"/>
      <c r="D233" s="132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3"/>
      <c r="AC233" s="63"/>
      <c r="AD233" s="63"/>
      <c r="AE233" s="63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</row>
    <row r="234" spans="1:51" ht="18" customHeight="1">
      <c r="A234" s="78"/>
      <c r="B234" s="130"/>
      <c r="C234" s="131"/>
      <c r="D234" s="132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3"/>
      <c r="AC234" s="63"/>
      <c r="AD234" s="63"/>
      <c r="AE234" s="63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</row>
    <row r="235" spans="1:51" ht="18" customHeight="1">
      <c r="A235" s="78"/>
      <c r="B235" s="130"/>
      <c r="C235" s="131"/>
      <c r="D235" s="132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3"/>
      <c r="AC235" s="63"/>
      <c r="AD235" s="63"/>
      <c r="AE235" s="63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</row>
    <row r="236" spans="1:51" ht="18" customHeight="1">
      <c r="A236" s="78"/>
      <c r="B236" s="130"/>
      <c r="C236" s="131"/>
      <c r="D236" s="132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3"/>
      <c r="AC236" s="63"/>
      <c r="AD236" s="63"/>
      <c r="AE236" s="63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</row>
    <row r="237" spans="1:51" ht="18" customHeight="1">
      <c r="A237" s="78"/>
      <c r="B237" s="130"/>
      <c r="C237" s="131"/>
      <c r="D237" s="132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3"/>
      <c r="AC237" s="63"/>
      <c r="AD237" s="63"/>
      <c r="AE237" s="63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</row>
    <row r="238" spans="1:51" ht="18" customHeight="1">
      <c r="A238" s="78"/>
      <c r="B238" s="130"/>
      <c r="C238" s="131"/>
      <c r="D238" s="132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3"/>
      <c r="AC238" s="63"/>
      <c r="AD238" s="63"/>
      <c r="AE238" s="63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</row>
    <row r="239" spans="1:51" ht="18" customHeight="1">
      <c r="A239" s="78"/>
      <c r="B239" s="130"/>
      <c r="C239" s="131"/>
      <c r="D239" s="132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3"/>
      <c r="AC239" s="63"/>
      <c r="AD239" s="63"/>
      <c r="AE239" s="63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</row>
    <row r="240" spans="1:51" ht="18" customHeight="1">
      <c r="A240" s="78"/>
      <c r="B240" s="130"/>
      <c r="C240" s="131"/>
      <c r="D240" s="132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3"/>
      <c r="AC240" s="63"/>
      <c r="AD240" s="63"/>
      <c r="AE240" s="63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</row>
    <row r="241" spans="1:51" ht="18" customHeight="1">
      <c r="A241" s="78"/>
      <c r="B241" s="130"/>
      <c r="C241" s="131"/>
      <c r="D241" s="132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3"/>
      <c r="AC241" s="63"/>
      <c r="AD241" s="63"/>
      <c r="AE241" s="63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</row>
    <row r="242" spans="1:51" ht="18" customHeight="1">
      <c r="A242" s="78"/>
      <c r="B242" s="130"/>
      <c r="C242" s="131"/>
      <c r="D242" s="132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3"/>
      <c r="AC242" s="63"/>
      <c r="AD242" s="63"/>
      <c r="AE242" s="63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</row>
    <row r="243" spans="1:51" ht="18" customHeight="1">
      <c r="A243" s="78"/>
      <c r="B243" s="130"/>
      <c r="C243" s="131"/>
      <c r="D243" s="132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3"/>
      <c r="AC243" s="63"/>
      <c r="AD243" s="63"/>
      <c r="AE243" s="63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</row>
    <row r="244" spans="1:51" ht="18" customHeight="1">
      <c r="A244" s="78"/>
      <c r="B244" s="130"/>
      <c r="C244" s="131"/>
      <c r="D244" s="132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3"/>
      <c r="AC244" s="63"/>
      <c r="AD244" s="63"/>
      <c r="AE244" s="63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</row>
    <row r="245" spans="1:51" ht="18" customHeight="1">
      <c r="A245" s="78"/>
      <c r="B245" s="130"/>
      <c r="C245" s="131"/>
      <c r="D245" s="132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3"/>
      <c r="AC245" s="63"/>
      <c r="AD245" s="63"/>
      <c r="AE245" s="63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</row>
    <row r="246" spans="1:51" ht="18" customHeight="1">
      <c r="A246" s="78"/>
      <c r="B246" s="130"/>
      <c r="C246" s="131"/>
      <c r="D246" s="132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3"/>
      <c r="AC246" s="63"/>
      <c r="AD246" s="63"/>
      <c r="AE246" s="63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</row>
    <row r="247" spans="1:51" ht="18" customHeight="1">
      <c r="A247" s="78"/>
      <c r="B247" s="130"/>
      <c r="C247" s="131"/>
      <c r="D247" s="132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3"/>
      <c r="AC247" s="63"/>
      <c r="AD247" s="63"/>
      <c r="AE247" s="63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</row>
    <row r="248" spans="1:51" ht="18" customHeight="1">
      <c r="A248" s="78"/>
      <c r="B248" s="130"/>
      <c r="C248" s="131"/>
      <c r="D248" s="132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3"/>
      <c r="AC248" s="63"/>
      <c r="AD248" s="63"/>
      <c r="AE248" s="63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</row>
    <row r="249" spans="1:51" ht="18" customHeight="1">
      <c r="A249" s="78"/>
      <c r="B249" s="130"/>
      <c r="C249" s="131"/>
      <c r="D249" s="132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3"/>
      <c r="AC249" s="63"/>
      <c r="AD249" s="63"/>
      <c r="AE249" s="63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</row>
    <row r="250" spans="1:51" ht="18" customHeight="1">
      <c r="A250" s="78"/>
      <c r="B250" s="130"/>
      <c r="C250" s="131"/>
      <c r="D250" s="132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3"/>
      <c r="AC250" s="63"/>
      <c r="AD250" s="63"/>
      <c r="AE250" s="63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</row>
    <row r="251" spans="1:51" ht="18" customHeight="1">
      <c r="A251" s="78"/>
      <c r="B251" s="130"/>
      <c r="C251" s="131"/>
      <c r="D251" s="132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3"/>
      <c r="AC251" s="63"/>
      <c r="AD251" s="63"/>
      <c r="AE251" s="63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</row>
    <row r="252" spans="1:51" ht="18" customHeight="1">
      <c r="A252" s="78"/>
      <c r="B252" s="130"/>
      <c r="C252" s="131"/>
      <c r="D252" s="132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3"/>
      <c r="AC252" s="63"/>
      <c r="AD252" s="63"/>
      <c r="AE252" s="63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</row>
    <row r="253" spans="1:51" ht="18" customHeight="1">
      <c r="A253" s="78"/>
      <c r="B253" s="130"/>
      <c r="C253" s="131"/>
      <c r="D253" s="132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3"/>
      <c r="AC253" s="63"/>
      <c r="AD253" s="63"/>
      <c r="AE253" s="63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</row>
    <row r="254" spans="1:51" ht="18" customHeight="1">
      <c r="A254" s="78"/>
      <c r="B254" s="130"/>
      <c r="C254" s="131"/>
      <c r="D254" s="132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3"/>
      <c r="AC254" s="63"/>
      <c r="AD254" s="63"/>
      <c r="AE254" s="63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</row>
    <row r="255" spans="1:51" ht="18" customHeight="1">
      <c r="A255" s="78"/>
      <c r="B255" s="130"/>
      <c r="C255" s="131"/>
      <c r="D255" s="132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3"/>
      <c r="AC255" s="63"/>
      <c r="AD255" s="63"/>
      <c r="AE255" s="63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</row>
    <row r="256" spans="1:51" ht="18" customHeight="1">
      <c r="A256" s="78"/>
      <c r="B256" s="130"/>
      <c r="C256" s="131"/>
      <c r="D256" s="132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3"/>
      <c r="AC256" s="63"/>
      <c r="AD256" s="63"/>
      <c r="AE256" s="63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</row>
    <row r="257" spans="1:51" ht="18" customHeight="1">
      <c r="A257" s="78"/>
      <c r="B257" s="130"/>
      <c r="C257" s="131"/>
      <c r="D257" s="132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3"/>
      <c r="AC257" s="63"/>
      <c r="AD257" s="63"/>
      <c r="AE257" s="63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</row>
    <row r="258" spans="1:51" ht="18" customHeight="1">
      <c r="A258" s="78"/>
      <c r="B258" s="130"/>
      <c r="C258" s="131"/>
      <c r="D258" s="132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3"/>
      <c r="AC258" s="63"/>
      <c r="AD258" s="63"/>
      <c r="AE258" s="63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</row>
    <row r="259" spans="1:51" ht="18" customHeight="1">
      <c r="A259" s="78"/>
      <c r="B259" s="130"/>
      <c r="C259" s="131"/>
      <c r="D259" s="132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3"/>
      <c r="AC259" s="63"/>
      <c r="AD259" s="63"/>
      <c r="AE259" s="63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</row>
    <row r="260" spans="1:51" ht="18" customHeight="1">
      <c r="A260" s="78"/>
      <c r="B260" s="130"/>
      <c r="C260" s="131"/>
      <c r="D260" s="132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3"/>
      <c r="AC260" s="63"/>
      <c r="AD260" s="63"/>
      <c r="AE260" s="63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</row>
    <row r="261" spans="1:51" ht="18" customHeight="1">
      <c r="A261" s="78"/>
      <c r="B261" s="130"/>
      <c r="C261" s="131"/>
      <c r="D261" s="132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3"/>
      <c r="AC261" s="63"/>
      <c r="AD261" s="63"/>
      <c r="AE261" s="63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</row>
    <row r="262" spans="1:51" ht="18" customHeight="1">
      <c r="A262" s="78"/>
      <c r="B262" s="130"/>
      <c r="C262" s="131"/>
      <c r="D262" s="132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3"/>
      <c r="AC262" s="63"/>
      <c r="AD262" s="63"/>
      <c r="AE262" s="63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</row>
    <row r="263" spans="1:51" ht="18" customHeight="1">
      <c r="A263" s="78"/>
      <c r="B263" s="130"/>
      <c r="C263" s="131"/>
      <c r="D263" s="132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3"/>
      <c r="AC263" s="63"/>
      <c r="AD263" s="63"/>
      <c r="AE263" s="63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</row>
    <row r="264" spans="1:51" ht="18" customHeight="1">
      <c r="A264" s="78"/>
      <c r="B264" s="130"/>
      <c r="C264" s="131"/>
      <c r="D264" s="132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3"/>
      <c r="AC264" s="63"/>
      <c r="AD264" s="63"/>
      <c r="AE264" s="63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</row>
    <row r="265" spans="1:51" ht="18" customHeight="1">
      <c r="A265" s="78"/>
      <c r="B265" s="130"/>
      <c r="C265" s="131"/>
      <c r="D265" s="132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3"/>
      <c r="AC265" s="63"/>
      <c r="AD265" s="63"/>
      <c r="AE265" s="63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</row>
    <row r="266" spans="1:51" ht="18" customHeight="1">
      <c r="A266" s="78"/>
      <c r="B266" s="130"/>
      <c r="C266" s="131"/>
      <c r="D266" s="132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3"/>
      <c r="AC266" s="63"/>
      <c r="AD266" s="63"/>
      <c r="AE266" s="63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</row>
    <row r="267" spans="1:51" ht="18" customHeight="1">
      <c r="A267" s="78"/>
      <c r="B267" s="130"/>
      <c r="C267" s="131"/>
      <c r="D267" s="132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3"/>
      <c r="AC267" s="63"/>
      <c r="AD267" s="63"/>
      <c r="AE267" s="63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</row>
    <row r="268" spans="1:51" ht="18" customHeight="1">
      <c r="A268" s="78"/>
      <c r="B268" s="130"/>
      <c r="C268" s="131"/>
      <c r="D268" s="132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3"/>
      <c r="AC268" s="63"/>
      <c r="AD268" s="63"/>
      <c r="AE268" s="63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</row>
    <row r="269" spans="1:51" ht="18" customHeight="1">
      <c r="A269" s="78"/>
      <c r="B269" s="130"/>
      <c r="C269" s="131"/>
      <c r="D269" s="132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3"/>
      <c r="AC269" s="63"/>
      <c r="AD269" s="63"/>
      <c r="AE269" s="63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</row>
    <row r="270" spans="1:51" ht="18" customHeight="1">
      <c r="A270" s="78"/>
      <c r="B270" s="130"/>
      <c r="C270" s="131"/>
      <c r="D270" s="132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3"/>
      <c r="AC270" s="63"/>
      <c r="AD270" s="63"/>
      <c r="AE270" s="63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</row>
    <row r="271" spans="1:51" ht="18" customHeight="1">
      <c r="A271" s="78"/>
      <c r="B271" s="130"/>
      <c r="C271" s="131"/>
      <c r="D271" s="132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3"/>
      <c r="AC271" s="63"/>
      <c r="AD271" s="63"/>
      <c r="AE271" s="63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</row>
    <row r="272" spans="1:51" ht="18" customHeight="1">
      <c r="A272" s="78"/>
      <c r="B272" s="130"/>
      <c r="C272" s="131"/>
      <c r="D272" s="132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3"/>
      <c r="AC272" s="63"/>
      <c r="AD272" s="63"/>
      <c r="AE272" s="63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</row>
    <row r="273" spans="1:51" ht="18" customHeight="1">
      <c r="A273" s="78"/>
      <c r="B273" s="130"/>
      <c r="C273" s="131"/>
      <c r="D273" s="132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3"/>
      <c r="AC273" s="63"/>
      <c r="AD273" s="63"/>
      <c r="AE273" s="63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</row>
    <row r="274" spans="1:51" ht="18" customHeight="1">
      <c r="A274" s="78"/>
      <c r="B274" s="130"/>
      <c r="C274" s="131"/>
      <c r="D274" s="132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3"/>
      <c r="AC274" s="63"/>
      <c r="AD274" s="63"/>
      <c r="AE274" s="63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</row>
    <row r="275" spans="1:51" ht="18" customHeight="1">
      <c r="A275" s="78"/>
      <c r="B275" s="130"/>
      <c r="C275" s="131"/>
      <c r="D275" s="132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3"/>
      <c r="AC275" s="63"/>
      <c r="AD275" s="63"/>
      <c r="AE275" s="63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</row>
    <row r="276" spans="1:51" ht="18" customHeight="1">
      <c r="A276" s="78"/>
      <c r="B276" s="130"/>
      <c r="C276" s="131"/>
      <c r="D276" s="132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3"/>
      <c r="AC276" s="63"/>
      <c r="AD276" s="63"/>
      <c r="AE276" s="63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</row>
    <row r="277" spans="1:51" ht="18" customHeight="1">
      <c r="A277" s="78"/>
      <c r="B277" s="130"/>
      <c r="C277" s="131"/>
      <c r="D277" s="132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3"/>
      <c r="AC277" s="63"/>
      <c r="AD277" s="63"/>
      <c r="AE277" s="63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</row>
    <row r="278" spans="1:51" ht="18" customHeight="1">
      <c r="A278" s="78"/>
      <c r="B278" s="130"/>
      <c r="C278" s="131"/>
      <c r="D278" s="132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3"/>
      <c r="AC278" s="63"/>
      <c r="AD278" s="63"/>
      <c r="AE278" s="63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</row>
    <row r="279" spans="1:51" ht="18" customHeight="1">
      <c r="A279" s="78"/>
      <c r="B279" s="130"/>
      <c r="C279" s="131"/>
      <c r="D279" s="132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3"/>
      <c r="AC279" s="63"/>
      <c r="AD279" s="63"/>
      <c r="AE279" s="63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</row>
    <row r="280" spans="1:51" ht="18" customHeight="1">
      <c r="A280" s="78"/>
      <c r="B280" s="130"/>
      <c r="C280" s="131"/>
      <c r="D280" s="132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3"/>
      <c r="AC280" s="63"/>
      <c r="AD280" s="63"/>
      <c r="AE280" s="63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</row>
    <row r="281" spans="1:51" ht="18" customHeight="1">
      <c r="A281" s="78"/>
      <c r="B281" s="130"/>
      <c r="C281" s="131"/>
      <c r="D281" s="132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3"/>
      <c r="AC281" s="63"/>
      <c r="AD281" s="63"/>
      <c r="AE281" s="63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</row>
    <row r="282" spans="1:51" ht="18" customHeight="1">
      <c r="A282" s="78"/>
      <c r="B282" s="130"/>
      <c r="C282" s="131"/>
      <c r="D282" s="132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3"/>
      <c r="AC282" s="63"/>
      <c r="AD282" s="63"/>
      <c r="AE282" s="63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</row>
    <row r="283" spans="1:51" ht="18" customHeight="1">
      <c r="A283" s="78"/>
      <c r="B283" s="130"/>
      <c r="C283" s="131"/>
      <c r="D283" s="132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3"/>
      <c r="AC283" s="63"/>
      <c r="AD283" s="63"/>
      <c r="AE283" s="63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</row>
    <row r="284" spans="1:51" ht="18" customHeight="1">
      <c r="A284" s="78"/>
      <c r="B284" s="130"/>
      <c r="C284" s="131"/>
      <c r="D284" s="132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3"/>
      <c r="AC284" s="63"/>
      <c r="AD284" s="63"/>
      <c r="AE284" s="63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</row>
    <row r="285" spans="1:51" ht="18" customHeight="1">
      <c r="A285" s="78"/>
      <c r="B285" s="130"/>
      <c r="C285" s="131"/>
      <c r="D285" s="132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3"/>
      <c r="AC285" s="63"/>
      <c r="AD285" s="63"/>
      <c r="AE285" s="63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</row>
    <row r="286" spans="1:51" ht="18" customHeight="1">
      <c r="A286" s="78"/>
      <c r="B286" s="130"/>
      <c r="C286" s="131"/>
      <c r="D286" s="132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3"/>
      <c r="AC286" s="63"/>
      <c r="AD286" s="63"/>
      <c r="AE286" s="63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</row>
    <row r="287" spans="1:51" ht="18" customHeight="1">
      <c r="A287" s="78"/>
      <c r="B287" s="130"/>
      <c r="C287" s="131"/>
      <c r="D287" s="132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3"/>
      <c r="AC287" s="63"/>
      <c r="AD287" s="63"/>
      <c r="AE287" s="63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</row>
    <row r="288" spans="1:51" ht="18" customHeight="1">
      <c r="A288" s="78"/>
      <c r="B288" s="130"/>
      <c r="C288" s="131"/>
      <c r="D288" s="132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3"/>
      <c r="AC288" s="63"/>
      <c r="AD288" s="63"/>
      <c r="AE288" s="63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</row>
    <row r="289" spans="1:32" ht="18" customHeight="1">
      <c r="A289" s="78"/>
      <c r="B289" s="130"/>
      <c r="C289" s="131"/>
      <c r="D289" s="132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3"/>
      <c r="AC289" s="63"/>
      <c r="AD289" s="63"/>
      <c r="AE289" s="63"/>
      <c r="AF289" s="63"/>
    </row>
    <row r="290" spans="1:32" ht="18" customHeight="1">
      <c r="A290" s="78"/>
      <c r="B290" s="130"/>
      <c r="C290" s="131"/>
      <c r="D290" s="132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3"/>
      <c r="AC290" s="63"/>
      <c r="AD290" s="63"/>
      <c r="AE290" s="63"/>
      <c r="AF290" s="63"/>
    </row>
    <row r="291" spans="1:32" ht="18" customHeight="1">
      <c r="A291" s="78"/>
      <c r="B291" s="130"/>
      <c r="C291" s="131"/>
      <c r="D291" s="132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3"/>
      <c r="AC291" s="63"/>
      <c r="AD291" s="63"/>
      <c r="AE291" s="63"/>
      <c r="AF291" s="63"/>
    </row>
    <row r="292" spans="1:32" ht="18" customHeight="1">
      <c r="A292" s="78"/>
      <c r="B292" s="130"/>
      <c r="C292" s="131"/>
      <c r="D292" s="132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3"/>
      <c r="AC292" s="63"/>
      <c r="AD292" s="63"/>
      <c r="AE292" s="63"/>
      <c r="AF292" s="63"/>
    </row>
    <row r="293" spans="1:32" ht="18" customHeight="1">
      <c r="A293" s="78"/>
      <c r="B293" s="130"/>
      <c r="C293" s="131"/>
      <c r="D293" s="132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3"/>
      <c r="AC293" s="63"/>
      <c r="AD293" s="63"/>
      <c r="AE293" s="63"/>
      <c r="AF293" s="63"/>
    </row>
    <row r="294" spans="1:32" ht="18" customHeight="1">
      <c r="A294" s="78"/>
      <c r="B294" s="130"/>
      <c r="C294" s="131"/>
      <c r="D294" s="132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3"/>
      <c r="AC294" s="63"/>
      <c r="AD294" s="63"/>
      <c r="AE294" s="63"/>
      <c r="AF294" s="63"/>
    </row>
    <row r="295" spans="1:32" ht="18" customHeight="1">
      <c r="A295" s="78"/>
      <c r="B295" s="130"/>
      <c r="C295" s="131"/>
      <c r="D295" s="132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3"/>
      <c r="AC295" s="63"/>
      <c r="AD295" s="63"/>
      <c r="AE295" s="63"/>
      <c r="AF295" s="63"/>
    </row>
    <row r="296" spans="1:32" ht="18" customHeight="1">
      <c r="A296" s="78"/>
      <c r="B296" s="130"/>
      <c r="C296" s="131"/>
      <c r="D296" s="132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3"/>
      <c r="AC296" s="63"/>
      <c r="AD296" s="63"/>
      <c r="AE296" s="63"/>
      <c r="AF296" s="63"/>
    </row>
    <row r="297" spans="1:32" ht="18" customHeight="1">
      <c r="A297" s="78"/>
      <c r="B297" s="130"/>
      <c r="C297" s="131"/>
      <c r="D297" s="132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3"/>
      <c r="AC297" s="63"/>
      <c r="AD297" s="63"/>
      <c r="AE297" s="63"/>
      <c r="AF297" s="63"/>
    </row>
    <row r="298" spans="1:32" ht="18" customHeight="1">
      <c r="A298" s="78"/>
      <c r="B298" s="130"/>
      <c r="C298" s="131"/>
      <c r="D298" s="132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3"/>
      <c r="AC298" s="63"/>
      <c r="AD298" s="63"/>
      <c r="AE298" s="63"/>
      <c r="AF298" s="63"/>
    </row>
    <row r="299" spans="1:32" ht="18" customHeight="1">
      <c r="A299" s="78"/>
      <c r="B299" s="130"/>
      <c r="C299" s="131"/>
      <c r="D299" s="132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3"/>
      <c r="AC299" s="63"/>
      <c r="AD299" s="63"/>
      <c r="AE299" s="63"/>
      <c r="AF299" s="63"/>
    </row>
    <row r="300" spans="1:32" ht="18" customHeight="1">
      <c r="A300" s="78"/>
      <c r="B300" s="130"/>
      <c r="C300" s="131"/>
      <c r="D300" s="132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3"/>
      <c r="AC300" s="63"/>
      <c r="AD300" s="63"/>
      <c r="AE300" s="63"/>
      <c r="AF300" s="63"/>
    </row>
    <row r="301" spans="1:32" ht="18" customHeight="1">
      <c r="A301" s="78"/>
      <c r="B301" s="130"/>
      <c r="C301" s="131"/>
      <c r="D301" s="132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3"/>
      <c r="AC301" s="63"/>
      <c r="AD301" s="63"/>
      <c r="AE301" s="63"/>
      <c r="AF301" s="63"/>
    </row>
    <row r="302" spans="1:32" ht="18" customHeight="1">
      <c r="A302" s="78"/>
      <c r="B302" s="130"/>
      <c r="C302" s="131"/>
      <c r="D302" s="132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3"/>
      <c r="AC302" s="63"/>
      <c r="AD302" s="63"/>
      <c r="AE302" s="63"/>
      <c r="AF302" s="63"/>
    </row>
    <row r="303" spans="1:32" ht="18" customHeight="1">
      <c r="A303" s="78"/>
      <c r="B303" s="130"/>
      <c r="C303" s="131"/>
      <c r="D303" s="132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3"/>
      <c r="AC303" s="63"/>
      <c r="AD303" s="63"/>
      <c r="AE303" s="63"/>
      <c r="AF303" s="63"/>
    </row>
    <row r="304" spans="1:32" ht="18" customHeight="1">
      <c r="A304" s="78"/>
      <c r="B304" s="130"/>
      <c r="C304" s="131"/>
      <c r="D304" s="132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3"/>
      <c r="AC304" s="63"/>
      <c r="AD304" s="63"/>
      <c r="AE304" s="63"/>
      <c r="AF304" s="63"/>
    </row>
    <row r="305" spans="1:32" ht="18" customHeight="1">
      <c r="A305" s="78"/>
      <c r="B305" s="130"/>
      <c r="C305" s="131"/>
      <c r="D305" s="132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3"/>
      <c r="AC305" s="63"/>
      <c r="AD305" s="63"/>
      <c r="AE305" s="63"/>
      <c r="AF305" s="63"/>
    </row>
    <row r="306" spans="1:32" ht="18" customHeight="1">
      <c r="A306" s="78"/>
      <c r="B306" s="130"/>
      <c r="C306" s="131"/>
      <c r="D306" s="132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3"/>
      <c r="AC306" s="63"/>
      <c r="AD306" s="63"/>
      <c r="AE306" s="63"/>
      <c r="AF306" s="63"/>
    </row>
    <row r="307" spans="1:32" ht="18" customHeight="1">
      <c r="A307" s="78"/>
      <c r="B307" s="130"/>
      <c r="C307" s="131"/>
      <c r="D307" s="132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3"/>
      <c r="AC307" s="63"/>
      <c r="AD307" s="63"/>
      <c r="AE307" s="63"/>
      <c r="AF307" s="63"/>
    </row>
    <row r="308" spans="1:32" ht="18" customHeight="1">
      <c r="A308" s="78"/>
      <c r="B308" s="130"/>
      <c r="C308" s="131"/>
      <c r="D308" s="132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3"/>
      <c r="AC308" s="63"/>
      <c r="AD308" s="63"/>
      <c r="AE308" s="63"/>
      <c r="AF308" s="63"/>
    </row>
    <row r="309" spans="1:32" ht="18" customHeight="1">
      <c r="A309" s="78"/>
      <c r="B309" s="130"/>
      <c r="C309" s="131"/>
      <c r="D309" s="132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3"/>
      <c r="AC309" s="63"/>
      <c r="AD309" s="63"/>
      <c r="AE309" s="63"/>
      <c r="AF309" s="63"/>
    </row>
    <row r="310" spans="1:32" ht="18" customHeight="1">
      <c r="A310" s="78"/>
      <c r="B310" s="130"/>
      <c r="C310" s="131"/>
      <c r="D310" s="132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3"/>
      <c r="AC310" s="63"/>
      <c r="AD310" s="63"/>
      <c r="AE310" s="63"/>
      <c r="AF310" s="63"/>
    </row>
    <row r="311" spans="1:32" ht="18" customHeight="1">
      <c r="A311" s="78"/>
      <c r="B311" s="130"/>
      <c r="C311" s="131"/>
      <c r="D311" s="132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3"/>
      <c r="AC311" s="63"/>
      <c r="AD311" s="63"/>
      <c r="AE311" s="63"/>
      <c r="AF311" s="63"/>
    </row>
    <row r="312" spans="1:32" ht="18" customHeight="1">
      <c r="A312" s="78"/>
      <c r="B312" s="130"/>
      <c r="C312" s="131"/>
      <c r="D312" s="132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3"/>
      <c r="AC312" s="63"/>
      <c r="AD312" s="63"/>
      <c r="AE312" s="63"/>
      <c r="AF312" s="63"/>
    </row>
    <row r="313" spans="1:32" ht="18" customHeight="1">
      <c r="A313" s="78"/>
      <c r="B313" s="130"/>
      <c r="C313" s="131"/>
      <c r="D313" s="132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3"/>
      <c r="AC313" s="63"/>
      <c r="AD313" s="63"/>
      <c r="AE313" s="63"/>
      <c r="AF313" s="63"/>
    </row>
    <row r="314" spans="1:32" ht="18" customHeight="1">
      <c r="A314" s="78"/>
      <c r="B314" s="130"/>
      <c r="C314" s="131"/>
      <c r="D314" s="132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3"/>
      <c r="AC314" s="63"/>
      <c r="AD314" s="63"/>
      <c r="AE314" s="63"/>
      <c r="AF314" s="63"/>
    </row>
    <row r="315" spans="1:32" ht="18" customHeight="1">
      <c r="A315" s="78"/>
      <c r="B315" s="130"/>
      <c r="C315" s="131"/>
      <c r="D315" s="132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3"/>
      <c r="AC315" s="63"/>
      <c r="AD315" s="63"/>
      <c r="AE315" s="63"/>
      <c r="AF315" s="63"/>
    </row>
    <row r="316" spans="1:32" ht="18" customHeight="1">
      <c r="A316" s="78"/>
      <c r="B316" s="130"/>
      <c r="C316" s="131"/>
      <c r="D316" s="132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3"/>
      <c r="AC316" s="63"/>
      <c r="AD316" s="63"/>
      <c r="AE316" s="63"/>
      <c r="AF316" s="63"/>
    </row>
    <row r="317" spans="1:32" ht="18" customHeight="1">
      <c r="A317" s="78"/>
      <c r="B317" s="130"/>
      <c r="C317" s="131"/>
      <c r="D317" s="132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3"/>
      <c r="AC317" s="63"/>
      <c r="AD317" s="63"/>
      <c r="AE317" s="63"/>
      <c r="AF317" s="63"/>
    </row>
    <row r="318" spans="1:32" ht="18" customHeight="1">
      <c r="A318" s="78"/>
      <c r="B318" s="130"/>
      <c r="C318" s="131"/>
      <c r="D318" s="132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3"/>
      <c r="AC318" s="63"/>
      <c r="AD318" s="63"/>
      <c r="AE318" s="63"/>
      <c r="AF318" s="63"/>
    </row>
    <row r="319" spans="1:32" ht="18" customHeight="1">
      <c r="A319" s="78"/>
      <c r="B319" s="130"/>
      <c r="C319" s="131"/>
      <c r="D319" s="132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3"/>
      <c r="AC319" s="63"/>
      <c r="AD319" s="63"/>
      <c r="AE319" s="63"/>
      <c r="AF319" s="63"/>
    </row>
    <row r="320" spans="1:32" ht="18" customHeight="1">
      <c r="A320" s="78"/>
      <c r="B320" s="130"/>
      <c r="C320" s="131"/>
      <c r="D320" s="132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3"/>
      <c r="AC320" s="63"/>
      <c r="AD320" s="63"/>
      <c r="AE320" s="63"/>
      <c r="AF320" s="63"/>
    </row>
    <row r="321" spans="1:32" ht="18" customHeight="1">
      <c r="A321" s="78"/>
      <c r="B321" s="130"/>
      <c r="C321" s="131"/>
      <c r="D321" s="132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3"/>
      <c r="AC321" s="63"/>
      <c r="AD321" s="63"/>
      <c r="AE321" s="63"/>
      <c r="AF321" s="63"/>
    </row>
    <row r="322" spans="1:32" ht="18" customHeight="1">
      <c r="A322" s="78"/>
      <c r="B322" s="130"/>
      <c r="C322" s="131"/>
      <c r="D322" s="132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3"/>
      <c r="AC322" s="63"/>
      <c r="AD322" s="63"/>
      <c r="AE322" s="63"/>
      <c r="AF322" s="63"/>
    </row>
    <row r="323" spans="1:32" ht="18" customHeight="1">
      <c r="A323" s="78"/>
      <c r="B323" s="130"/>
      <c r="C323" s="131"/>
      <c r="D323" s="132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3"/>
      <c r="AC323" s="63"/>
      <c r="AD323" s="63"/>
      <c r="AE323" s="63"/>
      <c r="AF323" s="63"/>
    </row>
    <row r="324" spans="1:32" ht="18" customHeight="1">
      <c r="A324" s="78"/>
      <c r="B324" s="130"/>
      <c r="C324" s="131"/>
      <c r="D324" s="132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3"/>
      <c r="AC324" s="63"/>
      <c r="AD324" s="63"/>
      <c r="AE324" s="63"/>
      <c r="AF324" s="63"/>
    </row>
    <row r="325" spans="1:32" ht="18" customHeight="1">
      <c r="A325" s="78"/>
      <c r="B325" s="130"/>
      <c r="C325" s="131"/>
      <c r="D325" s="132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3"/>
      <c r="AC325" s="63"/>
      <c r="AD325" s="63"/>
      <c r="AE325" s="63"/>
      <c r="AF325" s="63"/>
    </row>
    <row r="326" spans="1:32" ht="18" customHeight="1">
      <c r="A326" s="78"/>
      <c r="B326" s="130"/>
      <c r="C326" s="131"/>
      <c r="D326" s="132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3"/>
      <c r="AC326" s="63"/>
      <c r="AD326" s="63"/>
      <c r="AE326" s="63"/>
      <c r="AF326" s="63"/>
    </row>
    <row r="327" spans="1:32" ht="18" customHeight="1">
      <c r="A327" s="78"/>
      <c r="B327" s="130"/>
      <c r="C327" s="131"/>
      <c r="D327" s="132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3"/>
      <c r="AC327" s="63"/>
      <c r="AD327" s="63"/>
      <c r="AE327" s="63"/>
      <c r="AF327" s="63"/>
    </row>
    <row r="328" spans="1:32" ht="18" customHeight="1">
      <c r="A328" s="78"/>
      <c r="B328" s="130"/>
      <c r="C328" s="131"/>
      <c r="D328" s="132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3"/>
      <c r="AC328" s="63"/>
      <c r="AD328" s="63"/>
      <c r="AE328" s="63"/>
      <c r="AF328" s="63"/>
    </row>
    <row r="329" spans="1:32" ht="18" customHeight="1">
      <c r="A329" s="78"/>
      <c r="B329" s="130"/>
      <c r="C329" s="131"/>
      <c r="D329" s="132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3"/>
      <c r="AC329" s="63"/>
      <c r="AD329" s="63"/>
      <c r="AE329" s="63"/>
      <c r="AF329" s="63"/>
    </row>
    <row r="330" spans="1:32" ht="18" customHeight="1">
      <c r="A330" s="78"/>
      <c r="B330" s="130"/>
      <c r="C330" s="131"/>
      <c r="D330" s="133"/>
      <c r="E330" s="134"/>
      <c r="H330" s="134"/>
      <c r="K330" s="134"/>
      <c r="N330" s="134"/>
      <c r="Q330" s="134"/>
      <c r="T330" s="134"/>
      <c r="W330" s="134"/>
      <c r="Z330" s="134"/>
    </row>
    <row r="331" spans="1:32" ht="18" customHeight="1">
      <c r="A331" s="78"/>
      <c r="B331" s="130"/>
      <c r="C331" s="131"/>
      <c r="D331" s="133"/>
      <c r="E331" s="134"/>
      <c r="H331" s="134"/>
      <c r="K331" s="134"/>
      <c r="N331" s="134"/>
      <c r="Q331" s="134"/>
      <c r="T331" s="134"/>
      <c r="W331" s="134"/>
      <c r="Z331" s="134"/>
    </row>
    <row r="332" spans="1:32" ht="18" customHeight="1">
      <c r="A332" s="78"/>
      <c r="B332" s="130"/>
      <c r="C332" s="131"/>
      <c r="D332" s="133"/>
      <c r="E332" s="134"/>
      <c r="H332" s="134"/>
      <c r="K332" s="134"/>
      <c r="N332" s="134"/>
      <c r="Q332" s="134"/>
      <c r="T332" s="134"/>
      <c r="W332" s="134"/>
      <c r="Z332" s="134"/>
    </row>
    <row r="333" spans="1:32" ht="18" customHeight="1">
      <c r="A333" s="78"/>
      <c r="B333" s="130"/>
      <c r="C333" s="131"/>
      <c r="D333" s="133"/>
      <c r="E333" s="134"/>
      <c r="H333" s="134"/>
      <c r="K333" s="134"/>
      <c r="N333" s="134"/>
      <c r="Q333" s="134"/>
      <c r="T333" s="134"/>
      <c r="W333" s="134"/>
      <c r="Z333" s="134"/>
    </row>
    <row r="334" spans="1:32" ht="18" customHeight="1">
      <c r="A334" s="78"/>
      <c r="B334" s="130"/>
      <c r="C334" s="131"/>
      <c r="D334" s="133"/>
      <c r="E334" s="134"/>
      <c r="H334" s="134"/>
      <c r="K334" s="134"/>
      <c r="N334" s="134"/>
      <c r="Q334" s="134"/>
      <c r="T334" s="134"/>
      <c r="W334" s="134"/>
      <c r="Z334" s="134"/>
    </row>
    <row r="335" spans="1:32" ht="18" customHeight="1">
      <c r="A335" s="78"/>
      <c r="B335" s="130"/>
      <c r="C335" s="131"/>
      <c r="D335" s="133"/>
      <c r="E335" s="134"/>
      <c r="H335" s="134"/>
      <c r="K335" s="134"/>
      <c r="N335" s="134"/>
      <c r="Q335" s="134"/>
      <c r="T335" s="134"/>
      <c r="W335" s="134"/>
      <c r="Z335" s="134"/>
    </row>
    <row r="336" spans="1:32" ht="18" customHeight="1">
      <c r="A336" s="78"/>
      <c r="B336" s="130"/>
      <c r="C336" s="131"/>
      <c r="D336" s="133"/>
      <c r="E336" s="134"/>
      <c r="H336" s="134"/>
      <c r="K336" s="134"/>
      <c r="N336" s="134"/>
      <c r="Q336" s="134"/>
      <c r="T336" s="134"/>
      <c r="W336" s="134"/>
      <c r="Z336" s="134"/>
    </row>
    <row r="337" spans="1:26" ht="18" customHeight="1">
      <c r="A337" s="78"/>
      <c r="B337" s="130"/>
      <c r="C337" s="131"/>
      <c r="D337" s="133"/>
      <c r="E337" s="134"/>
      <c r="H337" s="134"/>
      <c r="K337" s="134"/>
      <c r="N337" s="134"/>
      <c r="Q337" s="134"/>
      <c r="T337" s="134"/>
      <c r="W337" s="134"/>
      <c r="Z337" s="134"/>
    </row>
    <row r="338" spans="1:26" ht="18" customHeight="1">
      <c r="A338" s="78"/>
      <c r="B338" s="130"/>
      <c r="C338" s="131"/>
      <c r="D338" s="133"/>
      <c r="E338" s="134"/>
      <c r="H338" s="134"/>
      <c r="K338" s="134"/>
      <c r="N338" s="134"/>
      <c r="Q338" s="134"/>
      <c r="T338" s="134"/>
      <c r="W338" s="134"/>
      <c r="Z338" s="134"/>
    </row>
    <row r="339" spans="1:26" ht="18" customHeight="1">
      <c r="A339" s="78"/>
      <c r="B339" s="130"/>
      <c r="C339" s="131"/>
      <c r="D339" s="133"/>
      <c r="E339" s="134"/>
      <c r="H339" s="134"/>
      <c r="K339" s="134"/>
      <c r="N339" s="134"/>
      <c r="Q339" s="134"/>
      <c r="T339" s="134"/>
      <c r="W339" s="134"/>
      <c r="Z339" s="134"/>
    </row>
    <row r="340" spans="1:26" ht="18" customHeight="1">
      <c r="A340" s="78"/>
      <c r="B340" s="130"/>
      <c r="C340" s="131"/>
      <c r="D340" s="133"/>
      <c r="E340" s="134"/>
      <c r="H340" s="134"/>
      <c r="K340" s="134"/>
      <c r="N340" s="134"/>
      <c r="Q340" s="134"/>
      <c r="T340" s="134"/>
      <c r="W340" s="134"/>
      <c r="Z340" s="134"/>
    </row>
    <row r="341" spans="1:26" ht="18" customHeight="1">
      <c r="A341" s="78"/>
      <c r="B341" s="130"/>
      <c r="C341" s="131"/>
      <c r="D341" s="133"/>
      <c r="E341" s="134"/>
      <c r="H341" s="134"/>
      <c r="K341" s="134"/>
      <c r="N341" s="134"/>
      <c r="Q341" s="134"/>
      <c r="T341" s="134"/>
      <c r="W341" s="134"/>
      <c r="Z341" s="134"/>
    </row>
    <row r="342" spans="1:26" ht="18" customHeight="1">
      <c r="A342" s="78"/>
      <c r="B342" s="130"/>
      <c r="C342" s="131"/>
      <c r="D342" s="133"/>
      <c r="E342" s="134"/>
      <c r="H342" s="134"/>
      <c r="K342" s="134"/>
      <c r="N342" s="134"/>
      <c r="Q342" s="134"/>
      <c r="T342" s="134"/>
      <c r="W342" s="134"/>
      <c r="Z342" s="134"/>
    </row>
    <row r="343" spans="1:26" ht="18" customHeight="1">
      <c r="A343" s="78"/>
      <c r="B343" s="130"/>
      <c r="C343" s="131"/>
      <c r="D343" s="133"/>
      <c r="E343" s="134"/>
      <c r="H343" s="134"/>
      <c r="K343" s="134"/>
      <c r="N343" s="134"/>
      <c r="Q343" s="134"/>
      <c r="T343" s="134"/>
      <c r="W343" s="134"/>
      <c r="Z343" s="134"/>
    </row>
    <row r="344" spans="1:26" ht="18" customHeight="1">
      <c r="A344" s="78"/>
      <c r="B344" s="130"/>
      <c r="C344" s="131"/>
      <c r="D344" s="133"/>
      <c r="E344" s="134"/>
      <c r="H344" s="134"/>
      <c r="K344" s="134"/>
      <c r="N344" s="134"/>
      <c r="Q344" s="134"/>
      <c r="T344" s="134"/>
      <c r="W344" s="134"/>
      <c r="Z344" s="134"/>
    </row>
    <row r="345" spans="1:26" ht="18" customHeight="1">
      <c r="A345" s="78"/>
      <c r="B345" s="130"/>
      <c r="C345" s="131"/>
      <c r="D345" s="133"/>
      <c r="E345" s="134"/>
      <c r="H345" s="134"/>
      <c r="K345" s="134"/>
      <c r="N345" s="134"/>
      <c r="Q345" s="134"/>
      <c r="T345" s="134"/>
      <c r="W345" s="134"/>
      <c r="Z345" s="134"/>
    </row>
    <row r="346" spans="1:26" ht="18" customHeight="1">
      <c r="A346" s="78"/>
      <c r="B346" s="130"/>
      <c r="C346" s="131"/>
      <c r="D346" s="133"/>
      <c r="E346" s="134"/>
      <c r="H346" s="134"/>
      <c r="K346" s="134"/>
      <c r="N346" s="134"/>
      <c r="Q346" s="134"/>
      <c r="T346" s="134"/>
      <c r="W346" s="134"/>
      <c r="Z346" s="134"/>
    </row>
    <row r="347" spans="1:26" ht="18" customHeight="1">
      <c r="A347" s="78"/>
      <c r="B347" s="130"/>
      <c r="C347" s="131"/>
      <c r="D347" s="133"/>
      <c r="E347" s="134"/>
      <c r="H347" s="134"/>
      <c r="K347" s="134"/>
      <c r="N347" s="134"/>
      <c r="Q347" s="134"/>
      <c r="T347" s="134"/>
      <c r="W347" s="134"/>
      <c r="Z347" s="134"/>
    </row>
    <row r="348" spans="1:26" ht="18" customHeight="1">
      <c r="A348" s="78"/>
      <c r="B348" s="130"/>
      <c r="C348" s="131"/>
      <c r="D348" s="133"/>
      <c r="E348" s="134"/>
      <c r="H348" s="134"/>
      <c r="K348" s="134"/>
      <c r="N348" s="134"/>
      <c r="Q348" s="134"/>
      <c r="T348" s="134"/>
      <c r="W348" s="134"/>
      <c r="Z348" s="134"/>
    </row>
    <row r="349" spans="1:26" ht="18" customHeight="1">
      <c r="A349" s="78"/>
      <c r="B349" s="130"/>
      <c r="C349" s="131"/>
      <c r="D349" s="133"/>
      <c r="E349" s="134"/>
      <c r="H349" s="134"/>
      <c r="K349" s="134"/>
      <c r="N349" s="134"/>
      <c r="Q349" s="134"/>
      <c r="T349" s="134"/>
      <c r="W349" s="134"/>
      <c r="Z349" s="134"/>
    </row>
    <row r="350" spans="1:26" ht="18" customHeight="1">
      <c r="A350" s="78"/>
      <c r="B350" s="130"/>
      <c r="C350" s="131"/>
      <c r="D350" s="133"/>
      <c r="E350" s="134"/>
      <c r="H350" s="134"/>
      <c r="K350" s="134"/>
      <c r="N350" s="134"/>
      <c r="Q350" s="134"/>
      <c r="T350" s="134"/>
      <c r="W350" s="134"/>
      <c r="Z350" s="134"/>
    </row>
    <row r="351" spans="1:26" ht="18" customHeight="1">
      <c r="A351" s="78"/>
      <c r="B351" s="130"/>
      <c r="C351" s="131"/>
      <c r="D351" s="133"/>
      <c r="E351" s="134"/>
      <c r="H351" s="134"/>
      <c r="K351" s="134"/>
      <c r="N351" s="134"/>
      <c r="Q351" s="134"/>
      <c r="T351" s="134"/>
      <c r="W351" s="134"/>
      <c r="Z351" s="134"/>
    </row>
    <row r="352" spans="1:26" ht="18" customHeight="1">
      <c r="A352" s="78"/>
      <c r="B352" s="130"/>
      <c r="C352" s="131"/>
      <c r="D352" s="133"/>
      <c r="E352" s="134"/>
      <c r="H352" s="134"/>
      <c r="K352" s="134"/>
      <c r="N352" s="134"/>
      <c r="Q352" s="134"/>
      <c r="T352" s="134"/>
      <c r="W352" s="134"/>
      <c r="Z352" s="134"/>
    </row>
    <row r="353" spans="1:26" ht="18" customHeight="1">
      <c r="A353" s="78"/>
      <c r="B353" s="130"/>
      <c r="C353" s="131"/>
      <c r="D353" s="133"/>
      <c r="E353" s="134"/>
      <c r="H353" s="134"/>
      <c r="K353" s="134"/>
      <c r="N353" s="134"/>
      <c r="Q353" s="134"/>
      <c r="T353" s="134"/>
      <c r="W353" s="134"/>
      <c r="Z353" s="134"/>
    </row>
    <row r="354" spans="1:26" ht="18" customHeight="1">
      <c r="A354" s="78"/>
      <c r="B354" s="130"/>
      <c r="C354" s="131"/>
      <c r="D354" s="133"/>
      <c r="E354" s="134"/>
      <c r="H354" s="134"/>
      <c r="K354" s="134"/>
      <c r="N354" s="134"/>
      <c r="Q354" s="134"/>
      <c r="T354" s="134"/>
      <c r="W354" s="134"/>
      <c r="Z354" s="134"/>
    </row>
    <row r="355" spans="1:26" ht="18" customHeight="1">
      <c r="A355" s="78"/>
      <c r="B355" s="130"/>
      <c r="C355" s="131"/>
      <c r="D355" s="133"/>
      <c r="E355" s="134"/>
      <c r="H355" s="134"/>
      <c r="K355" s="134"/>
      <c r="N355" s="134"/>
      <c r="Q355" s="134"/>
      <c r="T355" s="134"/>
      <c r="W355" s="134"/>
      <c r="Z355" s="134"/>
    </row>
    <row r="356" spans="1:26" ht="18" customHeight="1">
      <c r="A356" s="78"/>
      <c r="B356" s="130"/>
      <c r="C356" s="131"/>
      <c r="D356" s="133"/>
      <c r="E356" s="134"/>
      <c r="H356" s="134"/>
      <c r="K356" s="134"/>
      <c r="N356" s="134"/>
      <c r="Q356" s="134"/>
      <c r="T356" s="134"/>
      <c r="W356" s="134"/>
      <c r="Z356" s="134"/>
    </row>
    <row r="357" spans="1:26" ht="18" customHeight="1">
      <c r="A357" s="78"/>
      <c r="B357" s="130"/>
      <c r="C357" s="131"/>
      <c r="D357" s="133"/>
      <c r="E357" s="134"/>
      <c r="H357" s="134"/>
      <c r="K357" s="134"/>
      <c r="N357" s="134"/>
      <c r="Q357" s="134"/>
      <c r="T357" s="134"/>
      <c r="W357" s="134"/>
      <c r="Z357" s="134"/>
    </row>
    <row r="358" spans="1:26" ht="18" customHeight="1">
      <c r="A358" s="78"/>
      <c r="B358" s="130"/>
      <c r="C358" s="131"/>
      <c r="D358" s="133"/>
      <c r="E358" s="134"/>
      <c r="H358" s="134"/>
      <c r="K358" s="134"/>
      <c r="N358" s="134"/>
      <c r="Q358" s="134"/>
      <c r="T358" s="134"/>
      <c r="W358" s="134"/>
      <c r="Z358" s="134"/>
    </row>
    <row r="359" spans="1:26" ht="18" customHeight="1">
      <c r="A359" s="78"/>
      <c r="B359" s="130"/>
      <c r="C359" s="131"/>
      <c r="D359" s="133"/>
      <c r="E359" s="134"/>
      <c r="H359" s="134"/>
      <c r="K359" s="134"/>
      <c r="N359" s="134"/>
      <c r="Q359" s="134"/>
      <c r="T359" s="134"/>
      <c r="W359" s="134"/>
      <c r="Z359" s="134"/>
    </row>
    <row r="360" spans="1:26" ht="18" customHeight="1">
      <c r="A360" s="78"/>
      <c r="B360" s="130"/>
      <c r="C360" s="131"/>
      <c r="D360" s="133"/>
      <c r="E360" s="134"/>
      <c r="H360" s="134"/>
      <c r="K360" s="134"/>
      <c r="N360" s="134"/>
      <c r="Q360" s="134"/>
      <c r="T360" s="134"/>
      <c r="W360" s="134"/>
      <c r="Z360" s="134"/>
    </row>
    <row r="361" spans="1:26" ht="18" customHeight="1">
      <c r="A361" s="78"/>
      <c r="B361" s="130"/>
      <c r="C361" s="131"/>
      <c r="D361" s="133"/>
      <c r="E361" s="134"/>
      <c r="H361" s="134"/>
      <c r="K361" s="134"/>
      <c r="N361" s="134"/>
      <c r="Q361" s="134"/>
      <c r="T361" s="134"/>
      <c r="W361" s="134"/>
      <c r="Z361" s="134"/>
    </row>
    <row r="362" spans="1:26" ht="18" customHeight="1">
      <c r="A362" s="78"/>
      <c r="B362" s="130"/>
      <c r="C362" s="131"/>
      <c r="D362" s="133"/>
      <c r="E362" s="134"/>
      <c r="H362" s="134"/>
      <c r="K362" s="134"/>
      <c r="N362" s="134"/>
      <c r="Q362" s="134"/>
      <c r="T362" s="134"/>
      <c r="W362" s="134"/>
      <c r="Z362" s="134"/>
    </row>
    <row r="363" spans="1:26" ht="18" customHeight="1">
      <c r="A363" s="78"/>
      <c r="B363" s="130"/>
      <c r="C363" s="131"/>
      <c r="D363" s="133"/>
      <c r="E363" s="134"/>
      <c r="H363" s="134"/>
      <c r="K363" s="134"/>
      <c r="N363" s="134"/>
      <c r="Q363" s="134"/>
      <c r="T363" s="134"/>
      <c r="W363" s="134"/>
      <c r="Z363" s="134"/>
    </row>
    <row r="364" spans="1:26" ht="18" customHeight="1">
      <c r="A364" s="78"/>
      <c r="B364" s="130"/>
      <c r="C364" s="131"/>
      <c r="D364" s="133"/>
      <c r="E364" s="134"/>
      <c r="H364" s="134"/>
      <c r="K364" s="134"/>
      <c r="N364" s="134"/>
      <c r="Q364" s="134"/>
      <c r="T364" s="134"/>
      <c r="W364" s="134"/>
      <c r="Z364" s="134"/>
    </row>
    <row r="365" spans="1:26" ht="18" customHeight="1">
      <c r="A365" s="78"/>
      <c r="B365" s="130"/>
      <c r="C365" s="131"/>
      <c r="D365" s="133"/>
      <c r="E365" s="134"/>
      <c r="H365" s="134"/>
      <c r="K365" s="134"/>
      <c r="N365" s="134"/>
      <c r="Q365" s="134"/>
      <c r="T365" s="134"/>
      <c r="W365" s="134"/>
      <c r="Z365" s="134"/>
    </row>
    <row r="366" spans="1:26" ht="18" customHeight="1">
      <c r="A366" s="78"/>
      <c r="B366" s="130"/>
      <c r="C366" s="131"/>
      <c r="D366" s="133"/>
      <c r="E366" s="134"/>
      <c r="H366" s="134"/>
      <c r="K366" s="134"/>
      <c r="N366" s="134"/>
      <c r="Q366" s="134"/>
      <c r="T366" s="134"/>
      <c r="W366" s="134"/>
      <c r="Z366" s="134"/>
    </row>
    <row r="367" spans="1:26" ht="18" customHeight="1">
      <c r="A367" s="78"/>
      <c r="B367" s="130"/>
      <c r="C367" s="131"/>
      <c r="D367" s="133"/>
      <c r="E367" s="134"/>
      <c r="H367" s="134"/>
      <c r="K367" s="134"/>
      <c r="N367" s="134"/>
      <c r="Q367" s="134"/>
      <c r="T367" s="134"/>
      <c r="W367" s="134"/>
      <c r="Z367" s="134"/>
    </row>
    <row r="368" spans="1:26" ht="18" customHeight="1">
      <c r="A368" s="78"/>
      <c r="B368" s="130"/>
      <c r="C368" s="131"/>
      <c r="D368" s="133"/>
      <c r="E368" s="134"/>
      <c r="H368" s="134"/>
      <c r="K368" s="134"/>
      <c r="N368" s="134"/>
      <c r="Q368" s="134"/>
      <c r="T368" s="134"/>
      <c r="W368" s="134"/>
      <c r="Z368" s="134"/>
    </row>
    <row r="369" spans="1:26" ht="18" customHeight="1">
      <c r="A369" s="78"/>
      <c r="B369" s="130"/>
      <c r="C369" s="131"/>
      <c r="D369" s="133"/>
      <c r="E369" s="134"/>
      <c r="H369" s="134"/>
      <c r="K369" s="134"/>
      <c r="N369" s="134"/>
      <c r="Q369" s="134"/>
      <c r="T369" s="134"/>
      <c r="W369" s="134"/>
      <c r="Z369" s="134"/>
    </row>
    <row r="370" spans="1:26" ht="18" customHeight="1">
      <c r="A370" s="78"/>
      <c r="B370" s="130"/>
      <c r="C370" s="131"/>
      <c r="D370" s="133"/>
      <c r="E370" s="134"/>
      <c r="H370" s="134"/>
      <c r="K370" s="134"/>
      <c r="N370" s="134"/>
      <c r="Q370" s="134"/>
      <c r="T370" s="134"/>
      <c r="W370" s="134"/>
      <c r="Z370" s="134"/>
    </row>
    <row r="371" spans="1:26" ht="18" customHeight="1">
      <c r="A371" s="78"/>
      <c r="B371" s="130"/>
      <c r="C371" s="131"/>
      <c r="D371" s="133"/>
      <c r="E371" s="134"/>
      <c r="H371" s="134"/>
      <c r="K371" s="134"/>
      <c r="N371" s="134"/>
      <c r="Q371" s="134"/>
      <c r="T371" s="134"/>
      <c r="W371" s="134"/>
      <c r="Z371" s="134"/>
    </row>
    <row r="372" spans="1:26" ht="18" customHeight="1">
      <c r="A372" s="78"/>
      <c r="B372" s="130"/>
      <c r="C372" s="131"/>
      <c r="D372" s="133"/>
      <c r="E372" s="134"/>
      <c r="H372" s="134"/>
      <c r="K372" s="134"/>
      <c r="N372" s="134"/>
      <c r="Q372" s="134"/>
      <c r="T372" s="134"/>
      <c r="W372" s="134"/>
      <c r="Z372" s="134"/>
    </row>
    <row r="373" spans="1:26" ht="18" customHeight="1">
      <c r="A373" s="78"/>
      <c r="B373" s="130"/>
      <c r="C373" s="131"/>
      <c r="D373" s="133"/>
      <c r="E373" s="134"/>
      <c r="H373" s="134"/>
      <c r="K373" s="134"/>
      <c r="N373" s="134"/>
      <c r="Q373" s="134"/>
      <c r="T373" s="134"/>
      <c r="W373" s="134"/>
      <c r="Z373" s="134"/>
    </row>
    <row r="374" spans="1:26" ht="18" customHeight="1">
      <c r="A374" s="78"/>
      <c r="B374" s="130"/>
      <c r="C374" s="131"/>
      <c r="D374" s="133"/>
      <c r="E374" s="134"/>
      <c r="H374" s="134"/>
      <c r="K374" s="134"/>
      <c r="N374" s="134"/>
      <c r="Q374" s="134"/>
      <c r="T374" s="134"/>
      <c r="W374" s="134"/>
      <c r="Z374" s="134"/>
    </row>
    <row r="375" spans="1:26" ht="18" customHeight="1">
      <c r="A375" s="78"/>
      <c r="B375" s="130"/>
      <c r="C375" s="131"/>
      <c r="D375" s="133"/>
      <c r="E375" s="134"/>
      <c r="H375" s="134"/>
      <c r="K375" s="134"/>
      <c r="N375" s="134"/>
      <c r="Q375" s="134"/>
      <c r="T375" s="134"/>
      <c r="W375" s="134"/>
      <c r="Z375" s="134"/>
    </row>
    <row r="376" spans="1:26" ht="18" customHeight="1">
      <c r="A376" s="78"/>
      <c r="B376" s="130"/>
      <c r="C376" s="131"/>
      <c r="D376" s="133"/>
      <c r="E376" s="134"/>
      <c r="H376" s="134"/>
      <c r="K376" s="134"/>
      <c r="N376" s="134"/>
      <c r="Q376" s="134"/>
      <c r="T376" s="134"/>
      <c r="W376" s="134"/>
      <c r="Z376" s="134"/>
    </row>
    <row r="377" spans="1:26" ht="18" customHeight="1">
      <c r="A377" s="78"/>
      <c r="B377" s="130"/>
      <c r="C377" s="131"/>
      <c r="D377" s="133"/>
      <c r="E377" s="134"/>
      <c r="H377" s="134"/>
      <c r="K377" s="134"/>
      <c r="N377" s="134"/>
      <c r="Q377" s="134"/>
      <c r="T377" s="134"/>
      <c r="W377" s="134"/>
      <c r="Z377" s="134"/>
    </row>
    <row r="378" spans="1:26" ht="18" customHeight="1">
      <c r="A378" s="78"/>
      <c r="B378" s="130"/>
      <c r="C378" s="131"/>
      <c r="D378" s="133"/>
      <c r="E378" s="134"/>
      <c r="H378" s="134"/>
      <c r="K378" s="134"/>
      <c r="N378" s="134"/>
      <c r="Q378" s="134"/>
      <c r="T378" s="134"/>
      <c r="W378" s="134"/>
      <c r="Z378" s="134"/>
    </row>
    <row r="379" spans="1:26" ht="18" customHeight="1">
      <c r="A379" s="78"/>
      <c r="B379" s="130"/>
      <c r="C379" s="131"/>
      <c r="D379" s="133"/>
      <c r="E379" s="134"/>
      <c r="H379" s="134"/>
      <c r="K379" s="134"/>
      <c r="N379" s="134"/>
      <c r="Q379" s="134"/>
      <c r="T379" s="134"/>
      <c r="W379" s="134"/>
      <c r="Z379" s="134"/>
    </row>
    <row r="380" spans="1:26" ht="18" customHeight="1">
      <c r="A380" s="78"/>
      <c r="B380" s="130"/>
      <c r="C380" s="131"/>
      <c r="D380" s="133"/>
      <c r="E380" s="134"/>
      <c r="H380" s="134"/>
      <c r="K380" s="134"/>
      <c r="N380" s="134"/>
      <c r="Q380" s="134"/>
      <c r="T380" s="134"/>
      <c r="W380" s="134"/>
      <c r="Z380" s="134"/>
    </row>
    <row r="381" spans="1:26" ht="18" customHeight="1">
      <c r="A381" s="78"/>
      <c r="B381" s="130"/>
      <c r="C381" s="131"/>
      <c r="D381" s="133"/>
      <c r="E381" s="134"/>
      <c r="H381" s="134"/>
      <c r="K381" s="134"/>
      <c r="N381" s="134"/>
      <c r="Q381" s="134"/>
      <c r="T381" s="134"/>
      <c r="W381" s="134"/>
      <c r="Z381" s="134"/>
    </row>
    <row r="382" spans="1:26" ht="18" customHeight="1">
      <c r="A382" s="78"/>
      <c r="B382" s="130"/>
      <c r="C382" s="131"/>
      <c r="D382" s="133"/>
      <c r="E382" s="134"/>
      <c r="H382" s="134"/>
      <c r="K382" s="134"/>
      <c r="N382" s="134"/>
      <c r="Q382" s="134"/>
      <c r="T382" s="134"/>
      <c r="W382" s="134"/>
      <c r="Z382" s="134"/>
    </row>
    <row r="383" spans="1:26" ht="18" customHeight="1">
      <c r="A383" s="78"/>
      <c r="B383" s="130"/>
      <c r="C383" s="131"/>
      <c r="D383" s="133"/>
      <c r="E383" s="134"/>
      <c r="H383" s="134"/>
      <c r="K383" s="134"/>
      <c r="N383" s="134"/>
      <c r="Q383" s="134"/>
      <c r="T383" s="134"/>
      <c r="W383" s="134"/>
      <c r="Z383" s="134"/>
    </row>
    <row r="384" spans="1:26" ht="18" customHeight="1">
      <c r="A384" s="78"/>
      <c r="B384" s="130"/>
      <c r="C384" s="131"/>
      <c r="D384" s="133"/>
      <c r="E384" s="134"/>
      <c r="H384" s="134"/>
      <c r="K384" s="134"/>
      <c r="N384" s="134"/>
      <c r="Q384" s="134"/>
      <c r="T384" s="134"/>
      <c r="W384" s="134"/>
      <c r="Z384" s="134"/>
    </row>
    <row r="385" spans="1:26" ht="18" customHeight="1">
      <c r="A385" s="78"/>
      <c r="B385" s="130"/>
      <c r="C385" s="131"/>
      <c r="D385" s="133"/>
      <c r="E385" s="134"/>
      <c r="H385" s="134"/>
      <c r="K385" s="134"/>
      <c r="N385" s="134"/>
      <c r="Q385" s="134"/>
      <c r="T385" s="134"/>
      <c r="W385" s="134"/>
      <c r="Z385" s="134"/>
    </row>
    <row r="386" spans="1:26" ht="18" customHeight="1">
      <c r="A386" s="78"/>
      <c r="B386" s="130"/>
      <c r="C386" s="131"/>
      <c r="D386" s="133"/>
      <c r="E386" s="134"/>
      <c r="H386" s="134"/>
      <c r="K386" s="134"/>
      <c r="N386" s="134"/>
      <c r="Q386" s="134"/>
      <c r="T386" s="134"/>
      <c r="W386" s="134"/>
      <c r="Z386" s="134"/>
    </row>
    <row r="387" spans="1:26" ht="18" customHeight="1">
      <c r="A387" s="78"/>
      <c r="B387" s="130"/>
      <c r="C387" s="131"/>
      <c r="D387" s="133"/>
      <c r="E387" s="134"/>
      <c r="H387" s="134"/>
      <c r="K387" s="134"/>
      <c r="N387" s="134"/>
      <c r="Q387" s="134"/>
      <c r="T387" s="134"/>
      <c r="W387" s="134"/>
      <c r="Z387" s="134"/>
    </row>
    <row r="388" spans="1:26" ht="18" customHeight="1">
      <c r="A388" s="78"/>
      <c r="B388" s="130"/>
      <c r="C388" s="131"/>
      <c r="D388" s="133"/>
      <c r="E388" s="134"/>
      <c r="H388" s="134"/>
      <c r="K388" s="134"/>
      <c r="N388" s="134"/>
      <c r="Q388" s="134"/>
      <c r="T388" s="134"/>
      <c r="W388" s="134"/>
      <c r="Z388" s="134"/>
    </row>
    <row r="389" spans="1:26" ht="18" customHeight="1">
      <c r="A389" s="78"/>
      <c r="B389" s="130"/>
      <c r="C389" s="131"/>
      <c r="D389" s="133"/>
      <c r="E389" s="134"/>
      <c r="H389" s="134"/>
      <c r="K389" s="134"/>
      <c r="N389" s="134"/>
      <c r="Q389" s="134"/>
      <c r="T389" s="134"/>
      <c r="W389" s="134"/>
      <c r="Z389" s="134"/>
    </row>
    <row r="390" spans="1:26" ht="18" customHeight="1">
      <c r="A390" s="78"/>
      <c r="B390" s="130"/>
      <c r="C390" s="131"/>
      <c r="D390" s="133"/>
      <c r="E390" s="134"/>
      <c r="H390" s="134"/>
      <c r="K390" s="134"/>
      <c r="N390" s="134"/>
      <c r="Q390" s="134"/>
      <c r="T390" s="134"/>
      <c r="W390" s="134"/>
      <c r="Z390" s="134"/>
    </row>
    <row r="391" spans="1:26" ht="18" customHeight="1">
      <c r="A391" s="78"/>
      <c r="B391" s="130"/>
      <c r="C391" s="131"/>
      <c r="D391" s="133"/>
      <c r="E391" s="134"/>
      <c r="H391" s="134"/>
      <c r="K391" s="134"/>
      <c r="N391" s="134"/>
      <c r="Q391" s="134"/>
      <c r="T391" s="134"/>
      <c r="W391" s="134"/>
      <c r="Z391" s="134"/>
    </row>
    <row r="392" spans="1:26" ht="18" customHeight="1">
      <c r="A392" s="78"/>
      <c r="B392" s="130"/>
      <c r="C392" s="131"/>
      <c r="D392" s="133"/>
      <c r="E392" s="134"/>
      <c r="H392" s="134"/>
      <c r="K392" s="134"/>
      <c r="N392" s="134"/>
      <c r="Q392" s="134"/>
      <c r="T392" s="134"/>
      <c r="W392" s="134"/>
      <c r="Z392" s="134"/>
    </row>
    <row r="393" spans="1:26" ht="18" customHeight="1">
      <c r="A393" s="78"/>
      <c r="B393" s="130"/>
      <c r="C393" s="131"/>
      <c r="D393" s="133"/>
      <c r="E393" s="134"/>
      <c r="H393" s="134"/>
      <c r="K393" s="134"/>
      <c r="N393" s="134"/>
      <c r="Q393" s="134"/>
      <c r="T393" s="134"/>
      <c r="W393" s="134"/>
      <c r="Z393" s="134"/>
    </row>
    <row r="394" spans="1:26" ht="18" customHeight="1">
      <c r="A394" s="78"/>
      <c r="B394" s="130"/>
      <c r="C394" s="131"/>
      <c r="D394" s="133"/>
      <c r="E394" s="134"/>
      <c r="H394" s="134"/>
      <c r="K394" s="134"/>
      <c r="N394" s="134"/>
      <c r="Q394" s="134"/>
      <c r="T394" s="134"/>
      <c r="W394" s="134"/>
      <c r="Z394" s="134"/>
    </row>
    <row r="395" spans="1:26" ht="18" customHeight="1">
      <c r="A395" s="78"/>
      <c r="B395" s="130"/>
      <c r="C395" s="131"/>
      <c r="D395" s="133"/>
      <c r="E395" s="134"/>
      <c r="H395" s="134"/>
      <c r="K395" s="134"/>
      <c r="N395" s="134"/>
      <c r="Q395" s="134"/>
      <c r="T395" s="134"/>
      <c r="W395" s="134"/>
      <c r="Z395" s="134"/>
    </row>
    <row r="396" spans="1:26" ht="18" customHeight="1">
      <c r="A396" s="78"/>
      <c r="B396" s="130"/>
      <c r="C396" s="131"/>
      <c r="D396" s="133"/>
      <c r="E396" s="134"/>
      <c r="H396" s="134"/>
      <c r="K396" s="134"/>
      <c r="N396" s="134"/>
      <c r="Q396" s="134"/>
      <c r="T396" s="134"/>
      <c r="W396" s="134"/>
      <c r="Z396" s="134"/>
    </row>
    <row r="397" spans="1:26" ht="18" customHeight="1">
      <c r="A397" s="78"/>
      <c r="B397" s="130"/>
      <c r="C397" s="131"/>
      <c r="D397" s="133"/>
      <c r="E397" s="134"/>
      <c r="H397" s="134"/>
      <c r="K397" s="134"/>
      <c r="N397" s="134"/>
      <c r="Q397" s="134"/>
      <c r="T397" s="134"/>
      <c r="W397" s="134"/>
      <c r="Z397" s="134"/>
    </row>
    <row r="398" spans="1:26" ht="18" customHeight="1">
      <c r="A398" s="78"/>
      <c r="B398" s="130"/>
      <c r="C398" s="131"/>
      <c r="D398" s="133"/>
      <c r="E398" s="134"/>
      <c r="H398" s="134"/>
      <c r="K398" s="134"/>
      <c r="N398" s="134"/>
      <c r="Q398" s="134"/>
      <c r="T398" s="134"/>
      <c r="W398" s="134"/>
      <c r="Z398" s="134"/>
    </row>
    <row r="399" spans="1:26" ht="18" customHeight="1">
      <c r="A399" s="78"/>
      <c r="B399" s="130"/>
      <c r="C399" s="131"/>
      <c r="D399" s="133"/>
      <c r="E399" s="134"/>
      <c r="H399" s="134"/>
      <c r="K399" s="134"/>
      <c r="N399" s="134"/>
      <c r="Q399" s="134"/>
      <c r="T399" s="134"/>
      <c r="W399" s="134"/>
      <c r="Z399" s="134"/>
    </row>
    <row r="400" spans="1:26" ht="18" customHeight="1">
      <c r="A400" s="78"/>
      <c r="B400" s="130"/>
      <c r="C400" s="131"/>
      <c r="D400" s="133"/>
      <c r="E400" s="134"/>
      <c r="H400" s="134"/>
      <c r="K400" s="134"/>
      <c r="N400" s="134"/>
      <c r="Q400" s="134"/>
      <c r="T400" s="134"/>
      <c r="W400" s="134"/>
      <c r="Z400" s="134"/>
    </row>
    <row r="401" spans="1:26" ht="18" customHeight="1">
      <c r="A401" s="78"/>
      <c r="B401" s="130"/>
      <c r="C401" s="131"/>
      <c r="D401" s="133"/>
      <c r="E401" s="134"/>
      <c r="H401" s="134"/>
      <c r="K401" s="134"/>
      <c r="N401" s="134"/>
      <c r="Q401" s="134"/>
      <c r="T401" s="134"/>
      <c r="W401" s="134"/>
      <c r="Z401" s="134"/>
    </row>
    <row r="402" spans="1:26" ht="18" customHeight="1">
      <c r="A402" s="78"/>
      <c r="B402" s="130"/>
      <c r="C402" s="131"/>
      <c r="D402" s="133"/>
      <c r="E402" s="134"/>
      <c r="H402" s="134"/>
      <c r="K402" s="134"/>
      <c r="N402" s="134"/>
      <c r="Q402" s="134"/>
      <c r="T402" s="134"/>
      <c r="W402" s="134"/>
      <c r="Z402" s="134"/>
    </row>
    <row r="403" spans="1:26" ht="18" customHeight="1">
      <c r="A403" s="78"/>
      <c r="B403" s="130"/>
      <c r="C403" s="131"/>
      <c r="D403" s="133"/>
      <c r="E403" s="134"/>
      <c r="H403" s="134"/>
      <c r="K403" s="134"/>
      <c r="N403" s="134"/>
      <c r="Q403" s="134"/>
      <c r="T403" s="134"/>
      <c r="W403" s="134"/>
      <c r="Z403" s="134"/>
    </row>
    <row r="404" spans="1:26" ht="18" customHeight="1">
      <c r="A404" s="78"/>
      <c r="B404" s="130"/>
      <c r="C404" s="131"/>
      <c r="D404" s="133"/>
      <c r="E404" s="134"/>
      <c r="H404" s="134"/>
      <c r="K404" s="134"/>
      <c r="N404" s="134"/>
      <c r="Q404" s="134"/>
      <c r="T404" s="134"/>
      <c r="W404" s="134"/>
      <c r="Z404" s="134"/>
    </row>
    <row r="405" spans="1:26" ht="18" customHeight="1">
      <c r="A405" s="78"/>
      <c r="B405" s="130"/>
      <c r="C405" s="131"/>
      <c r="D405" s="133"/>
      <c r="E405" s="134"/>
      <c r="H405" s="134"/>
      <c r="K405" s="134"/>
      <c r="N405" s="134"/>
      <c r="Q405" s="134"/>
      <c r="T405" s="134"/>
      <c r="W405" s="134"/>
      <c r="Z405" s="134"/>
    </row>
    <row r="406" spans="1:26" ht="18" customHeight="1">
      <c r="A406" s="78"/>
      <c r="B406" s="130"/>
      <c r="C406" s="131"/>
      <c r="D406" s="133"/>
      <c r="E406" s="134"/>
      <c r="H406" s="134"/>
      <c r="K406" s="134"/>
      <c r="N406" s="134"/>
      <c r="Q406" s="134"/>
      <c r="T406" s="134"/>
      <c r="W406" s="134"/>
      <c r="Z406" s="134"/>
    </row>
    <row r="407" spans="1:26" ht="18" customHeight="1">
      <c r="A407" s="78"/>
      <c r="B407" s="130"/>
      <c r="C407" s="131"/>
      <c r="D407" s="133"/>
      <c r="E407" s="134"/>
      <c r="H407" s="134"/>
      <c r="K407" s="134"/>
      <c r="N407" s="134"/>
      <c r="Q407" s="134"/>
      <c r="T407" s="134"/>
      <c r="W407" s="134"/>
      <c r="Z407" s="134"/>
    </row>
    <row r="408" spans="1:26" ht="18" customHeight="1">
      <c r="A408" s="78"/>
      <c r="B408" s="130"/>
      <c r="C408" s="131"/>
      <c r="D408" s="133"/>
      <c r="E408" s="134"/>
      <c r="H408" s="134"/>
      <c r="K408" s="134"/>
      <c r="N408" s="134"/>
      <c r="Q408" s="134"/>
      <c r="T408" s="134"/>
      <c r="W408" s="134"/>
      <c r="Z408" s="134"/>
    </row>
    <row r="409" spans="1:26" ht="18" customHeight="1">
      <c r="A409" s="78"/>
      <c r="B409" s="130"/>
      <c r="C409" s="131"/>
      <c r="D409" s="133"/>
      <c r="E409" s="134"/>
      <c r="H409" s="134"/>
      <c r="K409" s="134"/>
      <c r="N409" s="134"/>
      <c r="Q409" s="134"/>
      <c r="T409" s="134"/>
      <c r="W409" s="134"/>
      <c r="Z409" s="134"/>
    </row>
    <row r="410" spans="1:26" ht="18" customHeight="1">
      <c r="A410" s="78"/>
      <c r="B410" s="130"/>
      <c r="C410" s="131"/>
      <c r="D410" s="133"/>
      <c r="E410" s="134"/>
      <c r="H410" s="134"/>
      <c r="K410" s="134"/>
      <c r="N410" s="134"/>
      <c r="Q410" s="134"/>
      <c r="T410" s="134"/>
      <c r="W410" s="134"/>
      <c r="Z410" s="134"/>
    </row>
    <row r="411" spans="1:26" ht="18" customHeight="1">
      <c r="A411" s="78"/>
      <c r="B411" s="130"/>
      <c r="C411" s="131"/>
      <c r="D411" s="133"/>
      <c r="E411" s="134"/>
      <c r="H411" s="134"/>
      <c r="K411" s="134"/>
      <c r="N411" s="134"/>
      <c r="Q411" s="134"/>
      <c r="T411" s="134"/>
      <c r="W411" s="134"/>
      <c r="Z411" s="134"/>
    </row>
    <row r="412" spans="1:26" ht="18" customHeight="1">
      <c r="A412" s="78"/>
      <c r="B412" s="130"/>
      <c r="C412" s="131"/>
      <c r="D412" s="133"/>
      <c r="E412" s="134"/>
      <c r="H412" s="134"/>
      <c r="K412" s="134"/>
      <c r="N412" s="134"/>
      <c r="Q412" s="134"/>
      <c r="T412" s="134"/>
      <c r="W412" s="134"/>
      <c r="Z412" s="134"/>
    </row>
    <row r="413" spans="1:26" ht="18" customHeight="1">
      <c r="A413" s="78"/>
      <c r="B413" s="130"/>
      <c r="C413" s="131"/>
      <c r="D413" s="133"/>
      <c r="E413" s="134"/>
      <c r="H413" s="134"/>
      <c r="K413" s="134"/>
      <c r="N413" s="134"/>
      <c r="Q413" s="134"/>
      <c r="T413" s="134"/>
      <c r="W413" s="134"/>
      <c r="Z413" s="134"/>
    </row>
    <row r="414" spans="1:26" ht="18" customHeight="1">
      <c r="A414" s="78"/>
      <c r="B414" s="130"/>
      <c r="C414" s="131"/>
      <c r="D414" s="133"/>
      <c r="E414" s="134"/>
      <c r="H414" s="134"/>
      <c r="K414" s="134"/>
      <c r="N414" s="134"/>
      <c r="Q414" s="134"/>
      <c r="T414" s="134"/>
      <c r="W414" s="134"/>
      <c r="Z414" s="134"/>
    </row>
    <row r="415" spans="1:26" ht="18" customHeight="1">
      <c r="A415" s="78"/>
      <c r="B415" s="130"/>
      <c r="C415" s="131"/>
      <c r="D415" s="133"/>
      <c r="E415" s="134"/>
      <c r="H415" s="134"/>
      <c r="K415" s="134"/>
      <c r="N415" s="134"/>
      <c r="Q415" s="134"/>
      <c r="T415" s="134"/>
      <c r="W415" s="134"/>
      <c r="Z415" s="134"/>
    </row>
    <row r="416" spans="1:26" ht="18" customHeight="1">
      <c r="A416" s="78"/>
      <c r="B416" s="130"/>
      <c r="C416" s="131"/>
      <c r="D416" s="133"/>
      <c r="E416" s="134"/>
      <c r="H416" s="134"/>
      <c r="K416" s="134"/>
      <c r="N416" s="134"/>
      <c r="Q416" s="134"/>
      <c r="T416" s="134"/>
      <c r="W416" s="134"/>
      <c r="Z416" s="134"/>
    </row>
    <row r="417" spans="1:26" ht="18" customHeight="1">
      <c r="A417" s="78"/>
      <c r="B417" s="130"/>
      <c r="C417" s="131"/>
      <c r="D417" s="133"/>
      <c r="E417" s="134"/>
      <c r="H417" s="134"/>
      <c r="K417" s="134"/>
      <c r="N417" s="134"/>
      <c r="Q417" s="134"/>
      <c r="T417" s="134"/>
      <c r="W417" s="134"/>
      <c r="Z417" s="134"/>
    </row>
    <row r="418" spans="1:26" ht="18" customHeight="1">
      <c r="A418" s="78"/>
      <c r="B418" s="130"/>
      <c r="C418" s="131"/>
      <c r="D418" s="133"/>
      <c r="E418" s="134"/>
      <c r="H418" s="134"/>
      <c r="K418" s="134"/>
      <c r="N418" s="134"/>
      <c r="Q418" s="134"/>
      <c r="T418" s="134"/>
      <c r="W418" s="134"/>
      <c r="Z418" s="134"/>
    </row>
    <row r="419" spans="1:26" ht="18" customHeight="1">
      <c r="A419" s="78"/>
      <c r="B419" s="130"/>
      <c r="C419" s="131"/>
      <c r="D419" s="133"/>
      <c r="E419" s="134"/>
      <c r="H419" s="134"/>
      <c r="K419" s="134"/>
      <c r="N419" s="134"/>
      <c r="Q419" s="134"/>
      <c r="T419" s="134"/>
      <c r="W419" s="134"/>
      <c r="Z419" s="134"/>
    </row>
    <row r="420" spans="1:26" ht="18" customHeight="1">
      <c r="A420" s="78"/>
      <c r="B420" s="130"/>
      <c r="C420" s="131"/>
      <c r="D420" s="133"/>
      <c r="E420" s="134"/>
      <c r="H420" s="134"/>
      <c r="K420" s="134"/>
      <c r="N420" s="134"/>
      <c r="Q420" s="134"/>
      <c r="T420" s="134"/>
      <c r="W420" s="134"/>
      <c r="Z420" s="134"/>
    </row>
    <row r="421" spans="1:26" ht="18" customHeight="1">
      <c r="A421" s="78"/>
      <c r="B421" s="130"/>
      <c r="C421" s="131"/>
      <c r="D421" s="133"/>
      <c r="E421" s="134"/>
      <c r="H421" s="134"/>
      <c r="K421" s="134"/>
      <c r="N421" s="134"/>
      <c r="Q421" s="134"/>
      <c r="T421" s="134"/>
      <c r="W421" s="134"/>
      <c r="Z421" s="134"/>
    </row>
    <row r="422" spans="1:26" ht="18" customHeight="1">
      <c r="A422" s="78"/>
      <c r="B422" s="130"/>
      <c r="C422" s="131"/>
      <c r="D422" s="133"/>
      <c r="E422" s="134"/>
      <c r="H422" s="134"/>
      <c r="K422" s="134"/>
      <c r="N422" s="134"/>
      <c r="Q422" s="134"/>
      <c r="T422" s="134"/>
      <c r="W422" s="134"/>
      <c r="Z422" s="134"/>
    </row>
    <row r="423" spans="1:26" ht="18" customHeight="1">
      <c r="A423" s="78"/>
      <c r="B423" s="130"/>
      <c r="C423" s="131"/>
      <c r="D423" s="133"/>
      <c r="E423" s="134"/>
      <c r="H423" s="134"/>
      <c r="K423" s="134"/>
      <c r="N423" s="134"/>
      <c r="Q423" s="134"/>
      <c r="T423" s="134"/>
      <c r="W423" s="134"/>
      <c r="Z423" s="134"/>
    </row>
    <row r="424" spans="1:26" ht="18" customHeight="1">
      <c r="A424" s="78"/>
      <c r="B424" s="130"/>
      <c r="C424" s="131"/>
      <c r="D424" s="133"/>
      <c r="E424" s="134"/>
      <c r="H424" s="134"/>
      <c r="K424" s="134"/>
      <c r="N424" s="134"/>
      <c r="Q424" s="134"/>
      <c r="T424" s="134"/>
      <c r="W424" s="134"/>
      <c r="Z424" s="134"/>
    </row>
    <row r="425" spans="1:26" ht="18" customHeight="1">
      <c r="A425" s="78"/>
      <c r="B425" s="130"/>
      <c r="C425" s="131"/>
      <c r="D425" s="133"/>
      <c r="E425" s="134"/>
      <c r="H425" s="134"/>
      <c r="K425" s="134"/>
      <c r="N425" s="134"/>
      <c r="Q425" s="134"/>
      <c r="T425" s="134"/>
      <c r="W425" s="134"/>
      <c r="Z425" s="134"/>
    </row>
    <row r="426" spans="1:26" ht="18" customHeight="1">
      <c r="A426" s="78"/>
      <c r="B426" s="130"/>
      <c r="C426" s="131"/>
      <c r="D426" s="133"/>
      <c r="E426" s="134"/>
      <c r="H426" s="134"/>
      <c r="K426" s="134"/>
      <c r="N426" s="134"/>
      <c r="Q426" s="134"/>
      <c r="T426" s="134"/>
      <c r="W426" s="134"/>
      <c r="Z426" s="134"/>
    </row>
    <row r="427" spans="1:26" ht="18" customHeight="1">
      <c r="A427" s="78"/>
      <c r="B427" s="130"/>
      <c r="C427" s="131"/>
      <c r="D427" s="133"/>
      <c r="E427" s="134"/>
      <c r="H427" s="134"/>
      <c r="K427" s="134"/>
      <c r="N427" s="134"/>
      <c r="Q427" s="134"/>
      <c r="T427" s="134"/>
      <c r="W427" s="134"/>
      <c r="Z427" s="134"/>
    </row>
    <row r="428" spans="1:26" ht="18" customHeight="1">
      <c r="A428" s="78"/>
      <c r="B428" s="130"/>
      <c r="C428" s="131"/>
      <c r="D428" s="133"/>
      <c r="E428" s="134"/>
      <c r="H428" s="134"/>
      <c r="K428" s="134"/>
      <c r="N428" s="134"/>
      <c r="Q428" s="134"/>
      <c r="T428" s="134"/>
      <c r="W428" s="134"/>
      <c r="Z428" s="134"/>
    </row>
    <row r="429" spans="1:26" ht="18" customHeight="1">
      <c r="A429" s="78"/>
      <c r="B429" s="130"/>
      <c r="C429" s="131"/>
      <c r="D429" s="133"/>
      <c r="E429" s="134"/>
      <c r="H429" s="134"/>
      <c r="K429" s="134"/>
      <c r="N429" s="134"/>
      <c r="Q429" s="134"/>
      <c r="T429" s="134"/>
      <c r="W429" s="134"/>
      <c r="Z429" s="134"/>
    </row>
    <row r="430" spans="1:26" ht="18" customHeight="1">
      <c r="A430" s="78"/>
      <c r="B430" s="130"/>
      <c r="C430" s="131"/>
      <c r="D430" s="133"/>
      <c r="E430" s="134"/>
      <c r="H430" s="134"/>
      <c r="K430" s="134"/>
      <c r="N430" s="134"/>
      <c r="Q430" s="134"/>
      <c r="T430" s="134"/>
      <c r="W430" s="134"/>
      <c r="Z430" s="134"/>
    </row>
    <row r="431" spans="1:26" ht="18" customHeight="1">
      <c r="A431" s="78"/>
      <c r="B431" s="130"/>
      <c r="C431" s="131"/>
      <c r="D431" s="133"/>
      <c r="E431" s="134"/>
      <c r="H431" s="134"/>
      <c r="K431" s="134"/>
      <c r="N431" s="134"/>
      <c r="Q431" s="134"/>
      <c r="T431" s="134"/>
      <c r="W431" s="134"/>
      <c r="Z431" s="134"/>
    </row>
    <row r="432" spans="1:26" ht="18" customHeight="1">
      <c r="A432" s="78"/>
      <c r="B432" s="130"/>
      <c r="C432" s="131"/>
      <c r="D432" s="133"/>
      <c r="E432" s="134"/>
      <c r="H432" s="134"/>
      <c r="K432" s="134"/>
      <c r="N432" s="134"/>
      <c r="Q432" s="134"/>
      <c r="T432" s="134"/>
      <c r="W432" s="134"/>
      <c r="Z432" s="134"/>
    </row>
    <row r="433" spans="1:26" ht="18" customHeight="1">
      <c r="A433" s="78"/>
      <c r="B433" s="130"/>
      <c r="C433" s="131"/>
      <c r="D433" s="133"/>
      <c r="E433" s="134"/>
      <c r="H433" s="134"/>
      <c r="K433" s="134"/>
      <c r="N433" s="134"/>
      <c r="Q433" s="134"/>
      <c r="T433" s="134"/>
      <c r="W433" s="134"/>
      <c r="Z433" s="134"/>
    </row>
    <row r="434" spans="1:26" ht="18" customHeight="1">
      <c r="A434" s="78"/>
      <c r="B434" s="130"/>
      <c r="C434" s="131"/>
      <c r="D434" s="133"/>
      <c r="E434" s="134"/>
      <c r="H434" s="134"/>
      <c r="K434" s="134"/>
      <c r="N434" s="134"/>
      <c r="Q434" s="134"/>
      <c r="T434" s="134"/>
      <c r="W434" s="134"/>
      <c r="Z434" s="134"/>
    </row>
    <row r="435" spans="1:26" ht="18" customHeight="1">
      <c r="A435" s="78"/>
      <c r="B435" s="130"/>
      <c r="C435" s="131"/>
      <c r="D435" s="133"/>
      <c r="E435" s="134"/>
      <c r="H435" s="134"/>
      <c r="K435" s="134"/>
      <c r="N435" s="134"/>
      <c r="Q435" s="134"/>
      <c r="T435" s="134"/>
      <c r="W435" s="134"/>
      <c r="Z435" s="134"/>
    </row>
    <row r="436" spans="1:26" ht="18" customHeight="1">
      <c r="A436" s="78"/>
      <c r="B436" s="130"/>
      <c r="C436" s="131"/>
      <c r="D436" s="133"/>
      <c r="E436" s="134"/>
      <c r="H436" s="134"/>
      <c r="K436" s="134"/>
      <c r="N436" s="134"/>
      <c r="Q436" s="134"/>
      <c r="T436" s="134"/>
      <c r="W436" s="134"/>
      <c r="Z436" s="134"/>
    </row>
    <row r="437" spans="1:26" ht="18" customHeight="1">
      <c r="A437" s="78"/>
      <c r="B437" s="130"/>
      <c r="C437" s="131"/>
      <c r="D437" s="133"/>
      <c r="E437" s="134"/>
      <c r="H437" s="134"/>
      <c r="K437" s="134"/>
      <c r="N437" s="134"/>
      <c r="Q437" s="134"/>
      <c r="T437" s="134"/>
      <c r="W437" s="134"/>
      <c r="Z437" s="134"/>
    </row>
    <row r="438" spans="1:26" ht="18" customHeight="1">
      <c r="A438" s="78"/>
      <c r="B438" s="130"/>
      <c r="C438" s="131"/>
      <c r="D438" s="133"/>
      <c r="E438" s="134"/>
      <c r="H438" s="134"/>
      <c r="K438" s="134"/>
      <c r="N438" s="134"/>
      <c r="Q438" s="134"/>
      <c r="T438" s="134"/>
      <c r="W438" s="134"/>
      <c r="Z438" s="134"/>
    </row>
    <row r="439" spans="1:26" ht="18" customHeight="1">
      <c r="A439" s="78"/>
      <c r="B439" s="130"/>
      <c r="C439" s="131"/>
      <c r="D439" s="133"/>
      <c r="E439" s="134"/>
      <c r="H439" s="134"/>
      <c r="K439" s="134"/>
      <c r="N439" s="134"/>
      <c r="Q439" s="134"/>
      <c r="T439" s="134"/>
      <c r="W439" s="134"/>
      <c r="Z439" s="134"/>
    </row>
    <row r="440" spans="1:26" ht="18" customHeight="1">
      <c r="A440" s="78"/>
      <c r="B440" s="130"/>
      <c r="C440" s="131"/>
      <c r="D440" s="133"/>
      <c r="E440" s="134"/>
      <c r="H440" s="134"/>
      <c r="K440" s="134"/>
      <c r="N440" s="134"/>
      <c r="Q440" s="134"/>
      <c r="T440" s="134"/>
      <c r="W440" s="134"/>
      <c r="Z440" s="134"/>
    </row>
    <row r="441" spans="1:26" ht="18" customHeight="1">
      <c r="A441" s="78"/>
      <c r="B441" s="130"/>
      <c r="C441" s="131"/>
      <c r="D441" s="133"/>
      <c r="E441" s="134"/>
      <c r="H441" s="134"/>
      <c r="K441" s="134"/>
      <c r="N441" s="134"/>
      <c r="Q441" s="134"/>
      <c r="T441" s="134"/>
      <c r="W441" s="134"/>
      <c r="Z441" s="134"/>
    </row>
    <row r="442" spans="1:26" ht="18" customHeight="1">
      <c r="A442" s="78"/>
      <c r="B442" s="130"/>
      <c r="C442" s="131"/>
      <c r="D442" s="133"/>
      <c r="E442" s="134"/>
      <c r="H442" s="134"/>
      <c r="K442" s="134"/>
      <c r="N442" s="134"/>
      <c r="Q442" s="134"/>
      <c r="T442" s="134"/>
      <c r="W442" s="134"/>
      <c r="Z442" s="134"/>
    </row>
    <row r="443" spans="1:26" ht="18" customHeight="1">
      <c r="A443" s="78"/>
      <c r="B443" s="130"/>
      <c r="C443" s="131"/>
      <c r="D443" s="133"/>
      <c r="E443" s="134"/>
      <c r="H443" s="134"/>
      <c r="K443" s="134"/>
      <c r="N443" s="134"/>
      <c r="Q443" s="134"/>
      <c r="T443" s="134"/>
      <c r="W443" s="134"/>
      <c r="Z443" s="134"/>
    </row>
    <row r="444" spans="1:26" ht="18" customHeight="1">
      <c r="A444" s="78"/>
      <c r="B444" s="130"/>
      <c r="C444" s="131"/>
      <c r="D444" s="133"/>
      <c r="E444" s="134"/>
      <c r="H444" s="134"/>
      <c r="K444" s="134"/>
      <c r="N444" s="134"/>
      <c r="Q444" s="134"/>
      <c r="T444" s="134"/>
      <c r="W444" s="134"/>
      <c r="Z444" s="134"/>
    </row>
    <row r="445" spans="1:26" ht="18" customHeight="1">
      <c r="A445" s="78"/>
      <c r="B445" s="130"/>
      <c r="C445" s="131"/>
      <c r="D445" s="133"/>
      <c r="E445" s="134"/>
      <c r="H445" s="134"/>
      <c r="K445" s="134"/>
      <c r="N445" s="134"/>
      <c r="Q445" s="134"/>
      <c r="T445" s="134"/>
      <c r="W445" s="134"/>
      <c r="Z445" s="134"/>
    </row>
    <row r="446" spans="1:26" ht="18" customHeight="1">
      <c r="A446" s="78"/>
      <c r="B446" s="130"/>
      <c r="C446" s="131"/>
      <c r="D446" s="133"/>
      <c r="E446" s="134"/>
      <c r="H446" s="134"/>
      <c r="K446" s="134"/>
      <c r="N446" s="134"/>
      <c r="Q446" s="134"/>
      <c r="T446" s="134"/>
      <c r="W446" s="134"/>
      <c r="Z446" s="134"/>
    </row>
    <row r="447" spans="1:26" ht="18" customHeight="1">
      <c r="A447" s="78"/>
      <c r="B447" s="130"/>
      <c r="C447" s="131"/>
      <c r="D447" s="133"/>
      <c r="E447" s="134"/>
      <c r="H447" s="134"/>
      <c r="K447" s="134"/>
      <c r="N447" s="134"/>
      <c r="Q447" s="134"/>
      <c r="T447" s="134"/>
      <c r="W447" s="134"/>
      <c r="Z447" s="134"/>
    </row>
    <row r="448" spans="1:26" ht="18" customHeight="1">
      <c r="A448" s="78"/>
      <c r="B448" s="130"/>
      <c r="C448" s="131"/>
      <c r="D448" s="133"/>
      <c r="E448" s="134"/>
      <c r="H448" s="134"/>
      <c r="K448" s="134"/>
      <c r="N448" s="134"/>
      <c r="Q448" s="134"/>
      <c r="T448" s="134"/>
      <c r="W448" s="134"/>
      <c r="Z448" s="134"/>
    </row>
    <row r="449" spans="1:26" ht="18" customHeight="1">
      <c r="A449" s="78"/>
      <c r="B449" s="130"/>
      <c r="C449" s="131"/>
      <c r="D449" s="133"/>
      <c r="E449" s="134"/>
      <c r="H449" s="134"/>
      <c r="K449" s="134"/>
      <c r="N449" s="134"/>
      <c r="Q449" s="134"/>
      <c r="T449" s="134"/>
      <c r="W449" s="134"/>
      <c r="Z449" s="134"/>
    </row>
    <row r="450" spans="1:26" ht="18" customHeight="1">
      <c r="A450" s="78"/>
      <c r="B450" s="130"/>
      <c r="C450" s="131"/>
      <c r="D450" s="133"/>
      <c r="E450" s="134"/>
      <c r="H450" s="134"/>
      <c r="K450" s="134"/>
      <c r="N450" s="134"/>
      <c r="Q450" s="134"/>
      <c r="T450" s="134"/>
      <c r="W450" s="134"/>
      <c r="Z450" s="134"/>
    </row>
    <row r="451" spans="1:26" ht="18" customHeight="1">
      <c r="A451" s="78"/>
      <c r="B451" s="130"/>
      <c r="C451" s="131"/>
      <c r="D451" s="133"/>
      <c r="E451" s="134"/>
      <c r="H451" s="134"/>
      <c r="K451" s="134"/>
      <c r="N451" s="134"/>
      <c r="Q451" s="134"/>
      <c r="T451" s="134"/>
      <c r="W451" s="134"/>
      <c r="Z451" s="134"/>
    </row>
    <row r="452" spans="1:26" ht="18" customHeight="1">
      <c r="A452" s="78"/>
      <c r="B452" s="130"/>
      <c r="C452" s="131"/>
      <c r="D452" s="133"/>
      <c r="E452" s="134"/>
      <c r="H452" s="134"/>
      <c r="K452" s="134"/>
      <c r="N452" s="134"/>
      <c r="Q452" s="134"/>
      <c r="T452" s="134"/>
      <c r="W452" s="134"/>
      <c r="Z452" s="134"/>
    </row>
    <row r="453" spans="1:26" ht="18" customHeight="1">
      <c r="A453" s="78"/>
      <c r="B453" s="130"/>
      <c r="C453" s="131"/>
      <c r="D453" s="133"/>
      <c r="E453" s="134"/>
      <c r="H453" s="134"/>
      <c r="K453" s="134"/>
      <c r="N453" s="134"/>
      <c r="Q453" s="134"/>
      <c r="T453" s="134"/>
      <c r="W453" s="134"/>
      <c r="Z453" s="134"/>
    </row>
    <row r="454" spans="1:26" ht="18" customHeight="1">
      <c r="A454" s="78"/>
      <c r="B454" s="130"/>
      <c r="C454" s="131"/>
      <c r="D454" s="133"/>
      <c r="E454" s="134"/>
      <c r="H454" s="134"/>
      <c r="K454" s="134"/>
      <c r="N454" s="134"/>
      <c r="Q454" s="134"/>
      <c r="T454" s="134"/>
      <c r="W454" s="134"/>
      <c r="Z454" s="134"/>
    </row>
    <row r="455" spans="1:26" ht="18" customHeight="1">
      <c r="A455" s="78"/>
      <c r="B455" s="130"/>
      <c r="C455" s="131"/>
      <c r="D455" s="133"/>
      <c r="E455" s="134"/>
      <c r="H455" s="134"/>
      <c r="K455" s="134"/>
      <c r="N455" s="134"/>
      <c r="Q455" s="134"/>
      <c r="T455" s="134"/>
      <c r="W455" s="134"/>
      <c r="Z455" s="134"/>
    </row>
    <row r="456" spans="1:26" ht="18" customHeight="1">
      <c r="A456" s="78"/>
      <c r="B456" s="130"/>
      <c r="C456" s="131"/>
      <c r="D456" s="133"/>
      <c r="E456" s="134"/>
      <c r="H456" s="134"/>
      <c r="K456" s="134"/>
      <c r="N456" s="134"/>
      <c r="Q456" s="134"/>
      <c r="T456" s="134"/>
      <c r="W456" s="134"/>
      <c r="Z456" s="134"/>
    </row>
    <row r="457" spans="1:26" ht="18" customHeight="1">
      <c r="A457" s="78"/>
      <c r="B457" s="130"/>
      <c r="C457" s="131"/>
      <c r="D457" s="133"/>
      <c r="E457" s="134"/>
      <c r="H457" s="134"/>
      <c r="K457" s="134"/>
      <c r="N457" s="134"/>
      <c r="Q457" s="134"/>
      <c r="T457" s="134"/>
      <c r="W457" s="134"/>
      <c r="Z457" s="134"/>
    </row>
    <row r="458" spans="1:26" ht="18" customHeight="1">
      <c r="A458" s="78"/>
      <c r="B458" s="130"/>
      <c r="C458" s="131"/>
      <c r="D458" s="133"/>
      <c r="E458" s="134"/>
      <c r="H458" s="134"/>
      <c r="K458" s="134"/>
      <c r="N458" s="134"/>
      <c r="Q458" s="134"/>
      <c r="T458" s="134"/>
      <c r="W458" s="134"/>
      <c r="Z458" s="134"/>
    </row>
    <row r="459" spans="1:26" ht="18" customHeight="1">
      <c r="A459" s="78"/>
      <c r="B459" s="130"/>
      <c r="C459" s="131"/>
      <c r="D459" s="133"/>
      <c r="E459" s="134"/>
      <c r="H459" s="134"/>
      <c r="K459" s="134"/>
      <c r="N459" s="134"/>
      <c r="Q459" s="134"/>
      <c r="T459" s="134"/>
      <c r="W459" s="134"/>
      <c r="Z459" s="134"/>
    </row>
    <row r="460" spans="1:26" ht="18" customHeight="1">
      <c r="A460" s="78"/>
      <c r="B460" s="130"/>
      <c r="C460" s="131"/>
      <c r="D460" s="133"/>
      <c r="E460" s="134"/>
      <c r="H460" s="134"/>
      <c r="K460" s="134"/>
      <c r="N460" s="134"/>
      <c r="Q460" s="134"/>
      <c r="T460" s="134"/>
      <c r="W460" s="134"/>
      <c r="Z460" s="134"/>
    </row>
    <row r="461" spans="1:26" ht="18" customHeight="1">
      <c r="A461" s="78"/>
      <c r="B461" s="130"/>
      <c r="C461" s="131"/>
      <c r="D461" s="133"/>
      <c r="E461" s="134"/>
      <c r="H461" s="134"/>
      <c r="K461" s="134"/>
      <c r="N461" s="134"/>
      <c r="Q461" s="134"/>
      <c r="T461" s="134"/>
      <c r="W461" s="134"/>
      <c r="Z461" s="134"/>
    </row>
    <row r="462" spans="1:26" ht="18" customHeight="1">
      <c r="A462" s="78"/>
      <c r="B462" s="130"/>
      <c r="C462" s="131"/>
      <c r="D462" s="133"/>
      <c r="E462" s="134"/>
      <c r="H462" s="134"/>
      <c r="K462" s="134"/>
      <c r="N462" s="134"/>
      <c r="Q462" s="134"/>
      <c r="T462" s="134"/>
      <c r="W462" s="134"/>
      <c r="Z462" s="134"/>
    </row>
    <row r="463" spans="1:26" ht="18" customHeight="1">
      <c r="A463" s="78"/>
      <c r="B463" s="130"/>
      <c r="C463" s="131"/>
      <c r="D463" s="133"/>
      <c r="E463" s="134"/>
      <c r="H463" s="134"/>
      <c r="K463" s="134"/>
      <c r="N463" s="134"/>
      <c r="Q463" s="134"/>
      <c r="T463" s="134"/>
      <c r="W463" s="134"/>
      <c r="Z463" s="134"/>
    </row>
    <row r="464" spans="1:26" ht="18" customHeight="1">
      <c r="A464" s="78"/>
      <c r="B464" s="130"/>
      <c r="C464" s="131"/>
      <c r="D464" s="133"/>
      <c r="E464" s="134"/>
      <c r="H464" s="134"/>
      <c r="K464" s="134"/>
      <c r="N464" s="134"/>
      <c r="Q464" s="134"/>
      <c r="T464" s="134"/>
      <c r="W464" s="134"/>
      <c r="Z464" s="134"/>
    </row>
    <row r="465" spans="1:26" ht="18" customHeight="1">
      <c r="A465" s="78"/>
      <c r="B465" s="130"/>
      <c r="C465" s="131"/>
      <c r="D465" s="133"/>
      <c r="E465" s="134"/>
      <c r="H465" s="134"/>
      <c r="K465" s="134"/>
      <c r="N465" s="134"/>
      <c r="Q465" s="134"/>
      <c r="T465" s="134"/>
      <c r="W465" s="134"/>
      <c r="Z465" s="134"/>
    </row>
    <row r="466" spans="1:26" ht="18" customHeight="1">
      <c r="A466" s="78"/>
      <c r="B466" s="130"/>
      <c r="C466" s="131"/>
      <c r="D466" s="133"/>
      <c r="E466" s="134"/>
      <c r="H466" s="134"/>
      <c r="K466" s="134"/>
      <c r="N466" s="134"/>
      <c r="Q466" s="134"/>
      <c r="T466" s="134"/>
      <c r="W466" s="134"/>
      <c r="Z466" s="134"/>
    </row>
    <row r="467" spans="1:26" ht="18" customHeight="1">
      <c r="A467" s="78"/>
      <c r="B467" s="130"/>
      <c r="C467" s="131"/>
      <c r="D467" s="133"/>
      <c r="E467" s="134"/>
      <c r="H467" s="134"/>
      <c r="K467" s="134"/>
      <c r="N467" s="134"/>
      <c r="Q467" s="134"/>
      <c r="T467" s="134"/>
      <c r="W467" s="134"/>
      <c r="Z467" s="134"/>
    </row>
    <row r="468" spans="1:26" ht="18" customHeight="1">
      <c r="A468" s="78"/>
      <c r="B468" s="130"/>
      <c r="C468" s="131"/>
      <c r="D468" s="133"/>
      <c r="E468" s="134"/>
      <c r="H468" s="134"/>
      <c r="K468" s="134"/>
      <c r="N468" s="134"/>
      <c r="Q468" s="134"/>
      <c r="T468" s="134"/>
      <c r="W468" s="134"/>
      <c r="Z468" s="134"/>
    </row>
    <row r="469" spans="1:26" ht="18" customHeight="1">
      <c r="A469" s="78"/>
      <c r="B469" s="130"/>
      <c r="C469" s="131"/>
      <c r="D469" s="133"/>
      <c r="E469" s="134"/>
      <c r="H469" s="134"/>
      <c r="K469" s="134"/>
      <c r="N469" s="134"/>
      <c r="Q469" s="134"/>
      <c r="T469" s="134"/>
      <c r="W469" s="134"/>
      <c r="Z469" s="134"/>
    </row>
    <row r="470" spans="1:26" ht="18" customHeight="1">
      <c r="A470" s="78"/>
      <c r="B470" s="130"/>
      <c r="C470" s="131"/>
      <c r="D470" s="133"/>
      <c r="E470" s="134"/>
      <c r="H470" s="134"/>
      <c r="K470" s="134"/>
      <c r="N470" s="134"/>
      <c r="Q470" s="134"/>
      <c r="T470" s="134"/>
      <c r="W470" s="134"/>
      <c r="Z470" s="134"/>
    </row>
    <row r="471" spans="1:26" ht="18" customHeight="1">
      <c r="A471" s="78"/>
      <c r="B471" s="130"/>
      <c r="C471" s="131"/>
      <c r="D471" s="133"/>
      <c r="E471" s="134"/>
      <c r="H471" s="134"/>
      <c r="K471" s="134"/>
      <c r="N471" s="134"/>
      <c r="Q471" s="134"/>
      <c r="T471" s="134"/>
      <c r="W471" s="134"/>
      <c r="Z471" s="134"/>
    </row>
    <row r="472" spans="1:26" ht="18" customHeight="1">
      <c r="A472" s="78"/>
      <c r="B472" s="130"/>
      <c r="C472" s="131"/>
      <c r="D472" s="133"/>
      <c r="E472" s="134"/>
      <c r="H472" s="134"/>
      <c r="K472" s="134"/>
      <c r="N472" s="134"/>
      <c r="Q472" s="134"/>
      <c r="T472" s="134"/>
      <c r="W472" s="134"/>
      <c r="Z472" s="134"/>
    </row>
    <row r="473" spans="1:26" ht="18" customHeight="1">
      <c r="A473" s="78"/>
      <c r="B473" s="130"/>
      <c r="C473" s="131"/>
      <c r="D473" s="133"/>
      <c r="E473" s="134"/>
      <c r="H473" s="134"/>
      <c r="K473" s="134"/>
      <c r="N473" s="134"/>
      <c r="Q473" s="134"/>
      <c r="T473" s="134"/>
      <c r="W473" s="134"/>
      <c r="Z473" s="134"/>
    </row>
    <row r="474" spans="1:26" ht="18" customHeight="1">
      <c r="A474" s="78"/>
      <c r="B474" s="130"/>
      <c r="C474" s="131"/>
      <c r="D474" s="133"/>
      <c r="E474" s="134"/>
      <c r="H474" s="134"/>
      <c r="K474" s="134"/>
      <c r="N474" s="134"/>
      <c r="Q474" s="134"/>
      <c r="T474" s="134"/>
      <c r="W474" s="134"/>
      <c r="Z474" s="134"/>
    </row>
    <row r="475" spans="1:26" ht="18" customHeight="1">
      <c r="A475" s="78"/>
      <c r="B475" s="130"/>
      <c r="C475" s="131"/>
      <c r="D475" s="133"/>
      <c r="E475" s="134"/>
      <c r="H475" s="134"/>
      <c r="K475" s="134"/>
      <c r="N475" s="134"/>
      <c r="Q475" s="134"/>
      <c r="T475" s="134"/>
      <c r="W475" s="134"/>
      <c r="Z475" s="134"/>
    </row>
    <row r="476" spans="1:26" ht="18" customHeight="1">
      <c r="A476" s="78"/>
      <c r="B476" s="130"/>
      <c r="C476" s="131"/>
      <c r="D476" s="133"/>
      <c r="E476" s="134"/>
      <c r="H476" s="134"/>
      <c r="K476" s="134"/>
      <c r="N476" s="134"/>
      <c r="Q476" s="134"/>
      <c r="T476" s="134"/>
      <c r="W476" s="134"/>
      <c r="Z476" s="134"/>
    </row>
    <row r="477" spans="1:26" ht="18" customHeight="1">
      <c r="A477" s="78"/>
      <c r="B477" s="130"/>
      <c r="C477" s="131"/>
      <c r="D477" s="133"/>
      <c r="E477" s="134"/>
      <c r="H477" s="134"/>
      <c r="K477" s="134"/>
      <c r="N477" s="134"/>
      <c r="Q477" s="134"/>
      <c r="T477" s="134"/>
      <c r="W477" s="134"/>
      <c r="Z477" s="134"/>
    </row>
    <row r="478" spans="1:26" ht="18" customHeight="1">
      <c r="A478" s="78"/>
      <c r="B478" s="130"/>
      <c r="C478" s="131"/>
      <c r="D478" s="133"/>
      <c r="E478" s="134"/>
      <c r="H478" s="134"/>
      <c r="K478" s="134"/>
      <c r="N478" s="134"/>
      <c r="Q478" s="134"/>
      <c r="T478" s="134"/>
      <c r="W478" s="134"/>
      <c r="Z478" s="134"/>
    </row>
    <row r="479" spans="1:26" ht="18" customHeight="1">
      <c r="A479" s="78"/>
      <c r="B479" s="130"/>
      <c r="C479" s="131"/>
      <c r="D479" s="133"/>
      <c r="E479" s="134"/>
      <c r="H479" s="134"/>
      <c r="K479" s="134"/>
      <c r="N479" s="134"/>
      <c r="Q479" s="134"/>
      <c r="T479" s="134"/>
      <c r="W479" s="134"/>
      <c r="Z479" s="134"/>
    </row>
    <row r="480" spans="1:26" ht="18" customHeight="1">
      <c r="A480" s="78"/>
      <c r="B480" s="130"/>
      <c r="C480" s="131"/>
      <c r="D480" s="133"/>
      <c r="E480" s="134"/>
      <c r="H480" s="134"/>
      <c r="K480" s="134"/>
      <c r="N480" s="134"/>
      <c r="Q480" s="134"/>
      <c r="T480" s="134"/>
      <c r="W480" s="134"/>
      <c r="Z480" s="134"/>
    </row>
    <row r="481" spans="1:26" ht="18" customHeight="1">
      <c r="A481" s="78"/>
      <c r="B481" s="130"/>
      <c r="C481" s="131"/>
      <c r="D481" s="133"/>
      <c r="E481" s="134"/>
      <c r="H481" s="134"/>
      <c r="K481" s="134"/>
      <c r="N481" s="134"/>
      <c r="Q481" s="134"/>
      <c r="T481" s="134"/>
      <c r="W481" s="134"/>
      <c r="Z481" s="134"/>
    </row>
    <row r="482" spans="1:26" ht="18" customHeight="1">
      <c r="A482" s="78"/>
      <c r="B482" s="130"/>
      <c r="C482" s="131"/>
      <c r="D482" s="133"/>
      <c r="E482" s="134"/>
      <c r="H482" s="134"/>
      <c r="K482" s="134"/>
      <c r="N482" s="134"/>
      <c r="Q482" s="134"/>
      <c r="T482" s="134"/>
      <c r="W482" s="134"/>
      <c r="Z482" s="134"/>
    </row>
    <row r="483" spans="1:26" ht="18" customHeight="1">
      <c r="A483" s="78"/>
      <c r="B483" s="130"/>
      <c r="C483" s="131"/>
      <c r="D483" s="133"/>
      <c r="E483" s="134"/>
      <c r="H483" s="134"/>
      <c r="K483" s="134"/>
      <c r="N483" s="134"/>
      <c r="Q483" s="134"/>
      <c r="T483" s="134"/>
      <c r="W483" s="134"/>
      <c r="Z483" s="134"/>
    </row>
    <row r="484" spans="1:26" ht="18" customHeight="1">
      <c r="A484" s="78"/>
      <c r="B484" s="130"/>
      <c r="C484" s="131"/>
      <c r="D484" s="133"/>
      <c r="E484" s="134"/>
      <c r="H484" s="134"/>
      <c r="K484" s="134"/>
      <c r="N484" s="134"/>
      <c r="Q484" s="134"/>
      <c r="T484" s="134"/>
      <c r="W484" s="134"/>
      <c r="Z484" s="134"/>
    </row>
    <row r="485" spans="1:26" ht="18" customHeight="1">
      <c r="A485" s="78"/>
      <c r="B485" s="130"/>
      <c r="C485" s="131"/>
      <c r="D485" s="133"/>
      <c r="E485" s="134"/>
      <c r="H485" s="134"/>
      <c r="K485" s="134"/>
      <c r="N485" s="134"/>
      <c r="Q485" s="134"/>
      <c r="T485" s="134"/>
      <c r="W485" s="134"/>
      <c r="Z485" s="134"/>
    </row>
    <row r="486" spans="1:26" ht="18" customHeight="1">
      <c r="A486" s="78"/>
      <c r="B486" s="130"/>
      <c r="C486" s="131"/>
      <c r="D486" s="133"/>
      <c r="E486" s="134"/>
      <c r="H486" s="134"/>
      <c r="K486" s="134"/>
      <c r="N486" s="134"/>
      <c r="Q486" s="134"/>
      <c r="T486" s="134"/>
      <c r="W486" s="134"/>
      <c r="Z486" s="134"/>
    </row>
    <row r="487" spans="1:26" ht="18" customHeight="1">
      <c r="A487" s="78"/>
      <c r="B487" s="130"/>
      <c r="C487" s="131"/>
      <c r="D487" s="133"/>
      <c r="E487" s="134"/>
      <c r="H487" s="134"/>
      <c r="K487" s="134"/>
      <c r="N487" s="134"/>
      <c r="Q487" s="134"/>
      <c r="T487" s="134"/>
      <c r="W487" s="134"/>
      <c r="Z487" s="134"/>
    </row>
    <row r="488" spans="1:26" ht="18" customHeight="1">
      <c r="A488" s="78"/>
      <c r="B488" s="130"/>
      <c r="C488" s="131"/>
      <c r="D488" s="133"/>
      <c r="E488" s="134"/>
      <c r="H488" s="134"/>
      <c r="K488" s="134"/>
      <c r="N488" s="134"/>
      <c r="Q488" s="134"/>
      <c r="T488" s="134"/>
      <c r="W488" s="134"/>
      <c r="Z488" s="134"/>
    </row>
    <row r="489" spans="1:26" ht="18" customHeight="1">
      <c r="A489" s="78"/>
      <c r="B489" s="130"/>
      <c r="C489" s="131"/>
      <c r="D489" s="133"/>
      <c r="E489" s="134"/>
      <c r="H489" s="134"/>
      <c r="K489" s="134"/>
      <c r="N489" s="134"/>
      <c r="Q489" s="134"/>
      <c r="T489" s="134"/>
      <c r="W489" s="134"/>
      <c r="Z489" s="134"/>
    </row>
    <row r="490" spans="1:26" ht="18" customHeight="1">
      <c r="A490" s="78"/>
      <c r="B490" s="130"/>
      <c r="C490" s="131"/>
      <c r="D490" s="133"/>
      <c r="E490" s="134"/>
      <c r="H490" s="134"/>
      <c r="K490" s="134"/>
      <c r="N490" s="134"/>
      <c r="Q490" s="134"/>
      <c r="T490" s="134"/>
      <c r="W490" s="134"/>
      <c r="Z490" s="134"/>
    </row>
    <row r="491" spans="1:26" ht="18" customHeight="1">
      <c r="A491" s="78"/>
      <c r="B491" s="130"/>
      <c r="C491" s="131"/>
      <c r="D491" s="133"/>
      <c r="E491" s="134"/>
      <c r="H491" s="134"/>
      <c r="K491" s="134"/>
      <c r="N491" s="134"/>
      <c r="Q491" s="134"/>
      <c r="T491" s="134"/>
      <c r="W491" s="134"/>
      <c r="Z491" s="134"/>
    </row>
    <row r="492" spans="1:26" ht="18" customHeight="1">
      <c r="A492" s="78"/>
      <c r="B492" s="130"/>
      <c r="C492" s="131"/>
      <c r="D492" s="133"/>
      <c r="E492" s="134"/>
      <c r="H492" s="134"/>
      <c r="K492" s="134"/>
      <c r="N492" s="134"/>
      <c r="Q492" s="134"/>
      <c r="T492" s="134"/>
      <c r="W492" s="134"/>
      <c r="Z492" s="134"/>
    </row>
    <row r="493" spans="1:26" ht="18" customHeight="1">
      <c r="A493" s="78"/>
      <c r="B493" s="130"/>
      <c r="C493" s="131"/>
      <c r="D493" s="133"/>
      <c r="E493" s="134"/>
      <c r="H493" s="134"/>
      <c r="K493" s="134"/>
      <c r="N493" s="134"/>
      <c r="Q493" s="134"/>
      <c r="T493" s="134"/>
      <c r="W493" s="134"/>
      <c r="Z493" s="134"/>
    </row>
    <row r="494" spans="1:26" ht="18" customHeight="1">
      <c r="A494" s="78"/>
      <c r="B494" s="130"/>
      <c r="C494" s="131"/>
      <c r="D494" s="133"/>
      <c r="E494" s="134"/>
      <c r="H494" s="134"/>
      <c r="K494" s="134"/>
      <c r="N494" s="134"/>
      <c r="Q494" s="134"/>
      <c r="T494" s="134"/>
      <c r="W494" s="134"/>
      <c r="Z494" s="134"/>
    </row>
    <row r="495" spans="1:26" ht="18" customHeight="1">
      <c r="A495" s="78"/>
      <c r="B495" s="130"/>
      <c r="C495" s="131"/>
      <c r="D495" s="133"/>
      <c r="E495" s="134"/>
      <c r="H495" s="134"/>
      <c r="K495" s="134"/>
      <c r="N495" s="134"/>
      <c r="Q495" s="134"/>
      <c r="T495" s="134"/>
      <c r="W495" s="134"/>
      <c r="Z495" s="134"/>
    </row>
    <row r="496" spans="1:26" ht="18" customHeight="1">
      <c r="A496" s="78"/>
      <c r="B496" s="130"/>
      <c r="C496" s="131"/>
      <c r="D496" s="133"/>
      <c r="E496" s="134"/>
      <c r="H496" s="134"/>
      <c r="K496" s="134"/>
      <c r="N496" s="134"/>
      <c r="Q496" s="134"/>
      <c r="T496" s="134"/>
      <c r="W496" s="134"/>
      <c r="Z496" s="134"/>
    </row>
    <row r="497" spans="1:26" ht="18" customHeight="1">
      <c r="A497" s="78"/>
      <c r="B497" s="130"/>
      <c r="C497" s="131"/>
      <c r="D497" s="133"/>
      <c r="E497" s="134"/>
      <c r="H497" s="134"/>
      <c r="K497" s="134"/>
      <c r="N497" s="134"/>
      <c r="Q497" s="134"/>
      <c r="T497" s="134"/>
      <c r="W497" s="134"/>
      <c r="Z497" s="134"/>
    </row>
    <row r="498" spans="1:26" ht="18" customHeight="1">
      <c r="A498" s="78"/>
      <c r="B498" s="130"/>
      <c r="C498" s="131"/>
      <c r="D498" s="133"/>
      <c r="E498" s="134"/>
      <c r="H498" s="134"/>
      <c r="K498" s="134"/>
      <c r="N498" s="134"/>
      <c r="Q498" s="134"/>
      <c r="T498" s="134"/>
      <c r="W498" s="134"/>
      <c r="Z498" s="134"/>
    </row>
    <row r="499" spans="1:26" ht="18" customHeight="1">
      <c r="A499" s="78"/>
      <c r="B499" s="130"/>
      <c r="C499" s="131"/>
      <c r="D499" s="133"/>
      <c r="E499" s="134"/>
      <c r="H499" s="134"/>
      <c r="K499" s="134"/>
      <c r="N499" s="134"/>
      <c r="Q499" s="134"/>
      <c r="T499" s="134"/>
      <c r="W499" s="134"/>
      <c r="Z499" s="134"/>
    </row>
    <row r="500" spans="1:26" ht="18" customHeight="1">
      <c r="A500" s="78"/>
      <c r="B500" s="130"/>
      <c r="C500" s="131"/>
      <c r="D500" s="133"/>
      <c r="E500" s="134"/>
      <c r="H500" s="134"/>
      <c r="K500" s="134"/>
      <c r="N500" s="134"/>
      <c r="Q500" s="134"/>
      <c r="T500" s="134"/>
      <c r="W500" s="134"/>
      <c r="Z500" s="134"/>
    </row>
    <row r="501" spans="1:26" ht="18" customHeight="1">
      <c r="A501" s="78"/>
      <c r="B501" s="130"/>
      <c r="C501" s="131"/>
      <c r="D501" s="133"/>
      <c r="E501" s="134"/>
      <c r="H501" s="134"/>
      <c r="K501" s="134"/>
      <c r="N501" s="134"/>
      <c r="Q501" s="134"/>
      <c r="T501" s="134"/>
      <c r="W501" s="134"/>
      <c r="Z501" s="134"/>
    </row>
    <row r="502" spans="1:26" ht="18" customHeight="1">
      <c r="A502" s="78"/>
      <c r="B502" s="130"/>
      <c r="C502" s="131"/>
      <c r="D502" s="133"/>
      <c r="E502" s="134"/>
      <c r="H502" s="134"/>
      <c r="K502" s="134"/>
      <c r="N502" s="134"/>
      <c r="Q502" s="134"/>
      <c r="T502" s="134"/>
      <c r="W502" s="134"/>
      <c r="Z502" s="134"/>
    </row>
    <row r="503" spans="1:26" ht="18" customHeight="1">
      <c r="A503" s="78"/>
      <c r="B503" s="130"/>
      <c r="C503" s="131"/>
      <c r="D503" s="133"/>
      <c r="E503" s="134"/>
      <c r="H503" s="134"/>
      <c r="K503" s="134"/>
      <c r="N503" s="134"/>
      <c r="Q503" s="134"/>
      <c r="T503" s="134"/>
      <c r="W503" s="134"/>
      <c r="Z503" s="134"/>
    </row>
    <row r="504" spans="1:26" ht="18" customHeight="1">
      <c r="A504" s="78"/>
      <c r="B504" s="130"/>
      <c r="C504" s="131"/>
      <c r="D504" s="133"/>
      <c r="E504" s="134"/>
      <c r="H504" s="134"/>
      <c r="K504" s="134"/>
      <c r="N504" s="134"/>
      <c r="Q504" s="134"/>
      <c r="T504" s="134"/>
      <c r="W504" s="134"/>
      <c r="Z504" s="134"/>
    </row>
    <row r="505" spans="1:26" ht="18" customHeight="1">
      <c r="A505" s="78"/>
      <c r="B505" s="130"/>
      <c r="C505" s="131"/>
      <c r="D505" s="133"/>
      <c r="E505" s="134"/>
      <c r="H505" s="134"/>
      <c r="K505" s="134"/>
      <c r="N505" s="134"/>
      <c r="Q505" s="134"/>
      <c r="T505" s="134"/>
      <c r="W505" s="134"/>
      <c r="Z505" s="134"/>
    </row>
    <row r="506" spans="1:26" ht="18" customHeight="1">
      <c r="A506" s="78"/>
      <c r="B506" s="130"/>
      <c r="C506" s="131"/>
      <c r="D506" s="133"/>
      <c r="E506" s="134"/>
      <c r="H506" s="134"/>
      <c r="K506" s="134"/>
      <c r="N506" s="134"/>
      <c r="Q506" s="134"/>
      <c r="T506" s="134"/>
      <c r="W506" s="134"/>
      <c r="Z506" s="134"/>
    </row>
    <row r="507" spans="1:26" ht="18" customHeight="1">
      <c r="A507" s="78"/>
      <c r="B507" s="130"/>
      <c r="C507" s="131"/>
      <c r="D507" s="133"/>
      <c r="E507" s="134"/>
      <c r="H507" s="134"/>
      <c r="K507" s="134"/>
      <c r="N507" s="134"/>
      <c r="Q507" s="134"/>
      <c r="T507" s="134"/>
      <c r="W507" s="134"/>
      <c r="Z507" s="134"/>
    </row>
    <row r="508" spans="1:26" ht="18" customHeight="1">
      <c r="A508" s="78"/>
      <c r="B508" s="130"/>
      <c r="C508" s="131"/>
      <c r="D508" s="133"/>
      <c r="E508" s="134"/>
      <c r="H508" s="134"/>
      <c r="K508" s="134"/>
      <c r="N508" s="134"/>
      <c r="Q508" s="134"/>
      <c r="T508" s="134"/>
      <c r="W508" s="134"/>
      <c r="Z508" s="134"/>
    </row>
    <row r="509" spans="1:26" ht="18" customHeight="1">
      <c r="A509" s="78"/>
      <c r="B509" s="130"/>
      <c r="C509" s="131"/>
      <c r="D509" s="133"/>
      <c r="E509" s="134"/>
      <c r="H509" s="134"/>
      <c r="K509" s="134"/>
      <c r="N509" s="134"/>
      <c r="Q509" s="134"/>
      <c r="T509" s="134"/>
      <c r="W509" s="134"/>
      <c r="Z509" s="134"/>
    </row>
    <row r="510" spans="1:26" ht="18" customHeight="1">
      <c r="A510" s="78"/>
      <c r="B510" s="130"/>
      <c r="C510" s="131"/>
      <c r="D510" s="133"/>
      <c r="E510" s="134"/>
      <c r="H510" s="134"/>
      <c r="K510" s="134"/>
      <c r="N510" s="134"/>
      <c r="Q510" s="134"/>
      <c r="T510" s="134"/>
      <c r="W510" s="134"/>
      <c r="Z510" s="134"/>
    </row>
    <row r="511" spans="1:26" ht="18" customHeight="1">
      <c r="A511" s="78"/>
      <c r="B511" s="130"/>
      <c r="C511" s="131"/>
      <c r="D511" s="133"/>
      <c r="E511" s="134"/>
      <c r="H511" s="134"/>
      <c r="K511" s="134"/>
      <c r="N511" s="134"/>
      <c r="Q511" s="134"/>
      <c r="T511" s="134"/>
      <c r="W511" s="134"/>
      <c r="Z511" s="134"/>
    </row>
    <row r="512" spans="1:26" ht="18" customHeight="1">
      <c r="A512" s="78"/>
      <c r="B512" s="130"/>
      <c r="C512" s="131"/>
      <c r="D512" s="133"/>
      <c r="E512" s="134"/>
      <c r="H512" s="134"/>
      <c r="K512" s="134"/>
      <c r="N512" s="134"/>
      <c r="Q512" s="134"/>
      <c r="T512" s="134"/>
      <c r="W512" s="134"/>
      <c r="Z512" s="134"/>
    </row>
    <row r="513" spans="1:26" ht="18" customHeight="1">
      <c r="A513" s="78"/>
      <c r="B513" s="130"/>
      <c r="C513" s="131"/>
      <c r="D513" s="133"/>
      <c r="E513" s="134"/>
      <c r="H513" s="134"/>
      <c r="K513" s="134"/>
      <c r="N513" s="134"/>
      <c r="Q513" s="134"/>
      <c r="T513" s="134"/>
      <c r="W513" s="134"/>
      <c r="Z513" s="134"/>
    </row>
    <row r="514" spans="1:26" ht="18" customHeight="1">
      <c r="A514" s="78"/>
      <c r="B514" s="130"/>
      <c r="C514" s="131"/>
      <c r="D514" s="133"/>
      <c r="E514" s="134"/>
      <c r="H514" s="134"/>
      <c r="K514" s="134"/>
      <c r="N514" s="134"/>
      <c r="Q514" s="134"/>
      <c r="T514" s="134"/>
      <c r="W514" s="134"/>
      <c r="Z514" s="134"/>
    </row>
    <row r="515" spans="1:26" ht="18" customHeight="1">
      <c r="A515" s="78"/>
      <c r="B515" s="130"/>
      <c r="C515" s="131"/>
      <c r="D515" s="133"/>
      <c r="E515" s="134"/>
      <c r="H515" s="134"/>
      <c r="K515" s="134"/>
      <c r="N515" s="134"/>
      <c r="Q515" s="134"/>
      <c r="T515" s="134"/>
      <c r="W515" s="134"/>
      <c r="Z515" s="134"/>
    </row>
    <row r="516" spans="1:26" ht="18" customHeight="1">
      <c r="A516" s="78"/>
      <c r="B516" s="130"/>
      <c r="C516" s="131"/>
      <c r="D516" s="133"/>
      <c r="E516" s="134"/>
      <c r="H516" s="134"/>
      <c r="K516" s="134"/>
      <c r="N516" s="134"/>
      <c r="Q516" s="134"/>
      <c r="T516" s="134"/>
      <c r="W516" s="134"/>
      <c r="Z516" s="134"/>
    </row>
    <row r="517" spans="1:26" ht="18" customHeight="1">
      <c r="A517" s="78"/>
      <c r="B517" s="130"/>
      <c r="C517" s="131"/>
      <c r="D517" s="133"/>
      <c r="E517" s="134"/>
      <c r="H517" s="134"/>
      <c r="K517" s="134"/>
      <c r="N517" s="134"/>
      <c r="Q517" s="134"/>
      <c r="T517" s="134"/>
      <c r="W517" s="134"/>
      <c r="Z517" s="134"/>
    </row>
    <row r="518" spans="1:26" ht="18" customHeight="1">
      <c r="A518" s="78"/>
      <c r="B518" s="130"/>
      <c r="C518" s="131"/>
      <c r="D518" s="133"/>
      <c r="E518" s="134"/>
      <c r="H518" s="134"/>
      <c r="K518" s="134"/>
      <c r="N518" s="134"/>
      <c r="Q518" s="134"/>
      <c r="T518" s="134"/>
      <c r="W518" s="134"/>
      <c r="Z518" s="134"/>
    </row>
    <row r="519" spans="1:26" ht="18" customHeight="1">
      <c r="A519" s="78"/>
      <c r="B519" s="130"/>
      <c r="C519" s="131"/>
      <c r="D519" s="133"/>
      <c r="E519" s="134"/>
      <c r="H519" s="134"/>
      <c r="K519" s="134"/>
      <c r="N519" s="134"/>
      <c r="Q519" s="134"/>
      <c r="T519" s="134"/>
      <c r="W519" s="134"/>
      <c r="Z519" s="134"/>
    </row>
    <row r="520" spans="1:26" ht="18" customHeight="1">
      <c r="A520" s="78"/>
      <c r="B520" s="130"/>
      <c r="C520" s="131"/>
      <c r="D520" s="133"/>
      <c r="E520" s="134"/>
      <c r="H520" s="134"/>
      <c r="K520" s="134"/>
      <c r="N520" s="134"/>
      <c r="Q520" s="134"/>
      <c r="T520" s="134"/>
      <c r="W520" s="134"/>
      <c r="Z520" s="134"/>
    </row>
    <row r="521" spans="1:26" ht="18" customHeight="1">
      <c r="A521" s="78"/>
      <c r="B521" s="130"/>
      <c r="C521" s="131"/>
      <c r="D521" s="133"/>
      <c r="E521" s="134"/>
      <c r="H521" s="134"/>
      <c r="K521" s="134"/>
      <c r="N521" s="134"/>
      <c r="Q521" s="134"/>
      <c r="T521" s="134"/>
      <c r="W521" s="134"/>
      <c r="Z521" s="134"/>
    </row>
    <row r="522" spans="1:26" ht="18" customHeight="1">
      <c r="A522" s="78"/>
      <c r="B522" s="130"/>
      <c r="C522" s="131"/>
      <c r="D522" s="133"/>
      <c r="E522" s="134"/>
      <c r="H522" s="134"/>
      <c r="K522" s="134"/>
      <c r="N522" s="134"/>
      <c r="Q522" s="134"/>
      <c r="T522" s="134"/>
      <c r="W522" s="134"/>
      <c r="Z522" s="134"/>
    </row>
    <row r="523" spans="1:26" ht="18" customHeight="1">
      <c r="A523" s="78"/>
      <c r="B523" s="130"/>
      <c r="C523" s="131"/>
      <c r="D523" s="133"/>
      <c r="E523" s="134"/>
      <c r="H523" s="134"/>
      <c r="K523" s="134"/>
      <c r="N523" s="134"/>
      <c r="Q523" s="134"/>
      <c r="T523" s="134"/>
      <c r="W523" s="134"/>
      <c r="Z523" s="134"/>
    </row>
    <row r="524" spans="1:26" ht="18" customHeight="1">
      <c r="A524" s="78"/>
      <c r="B524" s="130"/>
      <c r="C524" s="131"/>
      <c r="D524" s="133"/>
      <c r="E524" s="134"/>
      <c r="H524" s="134"/>
      <c r="K524" s="134"/>
      <c r="N524" s="134"/>
      <c r="Q524" s="134"/>
      <c r="T524" s="134"/>
      <c r="W524" s="134"/>
      <c r="Z524" s="134"/>
    </row>
    <row r="525" spans="1:26" ht="18" customHeight="1">
      <c r="A525" s="78"/>
      <c r="B525" s="130"/>
      <c r="C525" s="131"/>
      <c r="D525" s="133"/>
      <c r="E525" s="134"/>
      <c r="H525" s="134"/>
      <c r="K525" s="134"/>
      <c r="N525" s="134"/>
      <c r="Q525" s="134"/>
      <c r="T525" s="134"/>
      <c r="W525" s="134"/>
      <c r="Z525" s="134"/>
    </row>
    <row r="526" spans="1:26" ht="18" customHeight="1">
      <c r="A526" s="78"/>
      <c r="B526" s="130"/>
      <c r="C526" s="131"/>
      <c r="D526" s="133"/>
      <c r="E526" s="134"/>
      <c r="H526" s="134"/>
      <c r="K526" s="134"/>
      <c r="N526" s="134"/>
      <c r="Q526" s="134"/>
      <c r="T526" s="134"/>
      <c r="W526" s="134"/>
      <c r="Z526" s="134"/>
    </row>
    <row r="527" spans="1:26" ht="18" customHeight="1">
      <c r="A527" s="78"/>
      <c r="B527" s="130"/>
      <c r="C527" s="131"/>
      <c r="D527" s="133"/>
      <c r="E527" s="134"/>
      <c r="H527" s="134"/>
      <c r="K527" s="134"/>
      <c r="N527" s="134"/>
      <c r="Q527" s="134"/>
      <c r="T527" s="134"/>
      <c r="W527" s="134"/>
      <c r="Z527" s="134"/>
    </row>
    <row r="528" spans="1:26" ht="18" customHeight="1">
      <c r="A528" s="78"/>
      <c r="B528" s="130"/>
      <c r="C528" s="131"/>
      <c r="D528" s="133"/>
      <c r="E528" s="134"/>
      <c r="H528" s="134"/>
      <c r="K528" s="134"/>
      <c r="N528" s="134"/>
      <c r="Q528" s="134"/>
      <c r="T528" s="134"/>
      <c r="W528" s="134"/>
      <c r="Z528" s="134"/>
    </row>
    <row r="529" spans="1:26" ht="18" customHeight="1">
      <c r="A529" s="78"/>
      <c r="B529" s="130"/>
      <c r="C529" s="131"/>
      <c r="D529" s="133"/>
      <c r="E529" s="134"/>
      <c r="H529" s="134"/>
      <c r="K529" s="134"/>
      <c r="N529" s="134"/>
      <c r="Q529" s="134"/>
      <c r="T529" s="134"/>
      <c r="W529" s="134"/>
      <c r="Z529" s="134"/>
    </row>
    <row r="530" spans="1:26" ht="18" customHeight="1">
      <c r="A530" s="78"/>
      <c r="B530" s="130"/>
      <c r="C530" s="131"/>
      <c r="D530" s="133"/>
      <c r="E530" s="134"/>
      <c r="H530" s="134"/>
      <c r="K530" s="134"/>
      <c r="N530" s="134"/>
      <c r="Q530" s="134"/>
      <c r="T530" s="134"/>
      <c r="W530" s="134"/>
      <c r="Z530" s="134"/>
    </row>
    <row r="531" spans="1:26" ht="18" customHeight="1">
      <c r="A531" s="78"/>
      <c r="B531" s="130"/>
      <c r="C531" s="131"/>
      <c r="D531" s="133"/>
      <c r="E531" s="134"/>
      <c r="H531" s="134"/>
      <c r="K531" s="134"/>
      <c r="N531" s="134"/>
      <c r="Q531" s="134"/>
      <c r="T531" s="134"/>
      <c r="W531" s="134"/>
      <c r="Z531" s="134"/>
    </row>
    <row r="532" spans="1:26" ht="18" customHeight="1">
      <c r="A532" s="78"/>
      <c r="B532" s="130"/>
      <c r="C532" s="131"/>
      <c r="D532" s="133"/>
      <c r="E532" s="134"/>
      <c r="H532" s="134"/>
      <c r="K532" s="134"/>
      <c r="N532" s="134"/>
      <c r="Q532" s="134"/>
      <c r="T532" s="134"/>
      <c r="W532" s="134"/>
      <c r="Z532" s="134"/>
    </row>
    <row r="533" spans="1:26" ht="18" customHeight="1">
      <c r="A533" s="78"/>
      <c r="B533" s="130"/>
      <c r="C533" s="131"/>
      <c r="D533" s="133"/>
      <c r="E533" s="134"/>
      <c r="H533" s="134"/>
      <c r="K533" s="134"/>
      <c r="N533" s="134"/>
      <c r="Q533" s="134"/>
      <c r="T533" s="134"/>
      <c r="W533" s="134"/>
      <c r="Z533" s="134"/>
    </row>
    <row r="534" spans="1:26" ht="18" customHeight="1">
      <c r="A534" s="78"/>
      <c r="B534" s="130"/>
      <c r="C534" s="131"/>
      <c r="D534" s="133"/>
      <c r="E534" s="134"/>
      <c r="H534" s="134"/>
      <c r="K534" s="134"/>
      <c r="N534" s="134"/>
      <c r="Q534" s="134"/>
      <c r="T534" s="134"/>
      <c r="W534" s="134"/>
      <c r="Z534" s="134"/>
    </row>
    <row r="535" spans="1:26" ht="18" customHeight="1">
      <c r="A535" s="78"/>
      <c r="B535" s="130"/>
      <c r="C535" s="131"/>
      <c r="D535" s="133"/>
      <c r="E535" s="134"/>
      <c r="H535" s="134"/>
      <c r="K535" s="134"/>
      <c r="N535" s="134"/>
      <c r="Q535" s="134"/>
      <c r="T535" s="134"/>
      <c r="W535" s="134"/>
      <c r="Z535" s="134"/>
    </row>
    <row r="536" spans="1:26" ht="18" customHeight="1">
      <c r="A536" s="78"/>
      <c r="B536" s="130"/>
      <c r="C536" s="131"/>
      <c r="D536" s="133"/>
      <c r="E536" s="134"/>
      <c r="H536" s="134"/>
      <c r="K536" s="134"/>
      <c r="N536" s="134"/>
      <c r="Q536" s="134"/>
      <c r="T536" s="134"/>
      <c r="W536" s="134"/>
      <c r="Z536" s="134"/>
    </row>
    <row r="537" spans="1:26" ht="18" customHeight="1">
      <c r="A537" s="78"/>
      <c r="B537" s="130"/>
      <c r="C537" s="131"/>
      <c r="D537" s="133"/>
      <c r="E537" s="134"/>
      <c r="H537" s="134"/>
      <c r="K537" s="134"/>
      <c r="N537" s="134"/>
      <c r="Q537" s="134"/>
      <c r="T537" s="134"/>
      <c r="W537" s="134"/>
      <c r="Z537" s="134"/>
    </row>
    <row r="538" spans="1:26" ht="18" customHeight="1">
      <c r="A538" s="78"/>
      <c r="B538" s="130"/>
      <c r="C538" s="131"/>
      <c r="D538" s="133"/>
      <c r="E538" s="134"/>
      <c r="H538" s="134"/>
      <c r="K538" s="134"/>
      <c r="N538" s="134"/>
      <c r="Q538" s="134"/>
      <c r="T538" s="134"/>
      <c r="W538" s="134"/>
      <c r="Z538" s="134"/>
    </row>
    <row r="539" spans="1:26" ht="18" customHeight="1">
      <c r="A539" s="78"/>
      <c r="B539" s="130"/>
      <c r="C539" s="131"/>
      <c r="D539" s="133"/>
      <c r="E539" s="134"/>
      <c r="H539" s="134"/>
      <c r="K539" s="134"/>
      <c r="N539" s="134"/>
      <c r="Q539" s="134"/>
      <c r="T539" s="134"/>
      <c r="W539" s="134"/>
      <c r="Z539" s="134"/>
    </row>
    <row r="540" spans="1:26" ht="18" customHeight="1">
      <c r="A540" s="78"/>
      <c r="B540" s="130"/>
      <c r="C540" s="131"/>
      <c r="D540" s="133"/>
      <c r="E540" s="134"/>
      <c r="H540" s="134"/>
      <c r="K540" s="134"/>
      <c r="N540" s="134"/>
      <c r="Q540" s="134"/>
      <c r="T540" s="134"/>
      <c r="W540" s="134"/>
      <c r="Z540" s="134"/>
    </row>
    <row r="541" spans="1:26" ht="18" customHeight="1">
      <c r="A541" s="78"/>
      <c r="B541" s="130"/>
      <c r="C541" s="131"/>
      <c r="D541" s="133"/>
      <c r="E541" s="134"/>
      <c r="H541" s="134"/>
      <c r="K541" s="134"/>
      <c r="N541" s="134"/>
      <c r="Q541" s="134"/>
      <c r="T541" s="134"/>
      <c r="W541" s="134"/>
      <c r="Z541" s="134"/>
    </row>
    <row r="542" spans="1:26" ht="18" customHeight="1">
      <c r="A542" s="78"/>
      <c r="B542" s="130"/>
      <c r="C542" s="131"/>
      <c r="D542" s="133"/>
      <c r="E542" s="134"/>
      <c r="H542" s="134"/>
      <c r="K542" s="134"/>
      <c r="N542" s="134"/>
      <c r="Q542" s="134"/>
      <c r="T542" s="134"/>
      <c r="W542" s="134"/>
      <c r="Z542" s="134"/>
    </row>
    <row r="543" spans="1:26" ht="18" customHeight="1">
      <c r="A543" s="78"/>
      <c r="B543" s="130"/>
      <c r="C543" s="131"/>
      <c r="D543" s="133"/>
      <c r="E543" s="134"/>
      <c r="H543" s="134"/>
      <c r="K543" s="134"/>
      <c r="N543" s="134"/>
      <c r="Q543" s="134"/>
      <c r="T543" s="134"/>
      <c r="W543" s="134"/>
      <c r="Z543" s="134"/>
    </row>
    <row r="544" spans="1:26" ht="18" customHeight="1">
      <c r="A544" s="78"/>
      <c r="B544" s="130"/>
      <c r="C544" s="131"/>
      <c r="D544" s="133"/>
      <c r="E544" s="134"/>
      <c r="H544" s="134"/>
      <c r="K544" s="134"/>
      <c r="N544" s="134"/>
      <c r="Q544" s="134"/>
      <c r="T544" s="134"/>
      <c r="W544" s="134"/>
      <c r="Z544" s="134"/>
    </row>
    <row r="545" spans="1:26" ht="18" customHeight="1">
      <c r="A545" s="78"/>
      <c r="B545" s="130"/>
      <c r="C545" s="131"/>
      <c r="D545" s="133"/>
      <c r="E545" s="134"/>
      <c r="H545" s="134"/>
      <c r="K545" s="134"/>
      <c r="N545" s="134"/>
      <c r="Q545" s="134"/>
      <c r="T545" s="134"/>
      <c r="W545" s="134"/>
      <c r="Z545" s="134"/>
    </row>
    <row r="546" spans="1:26" ht="18" customHeight="1">
      <c r="A546" s="78"/>
      <c r="B546" s="130"/>
      <c r="C546" s="131"/>
      <c r="D546" s="133"/>
      <c r="E546" s="134"/>
      <c r="H546" s="134"/>
      <c r="K546" s="134"/>
      <c r="N546" s="134"/>
      <c r="Q546" s="134"/>
      <c r="T546" s="134"/>
      <c r="W546" s="134"/>
      <c r="Z546" s="134"/>
    </row>
    <row r="547" spans="1:26" ht="18" customHeight="1">
      <c r="A547" s="78"/>
      <c r="B547" s="130"/>
      <c r="C547" s="131"/>
      <c r="D547" s="133"/>
      <c r="E547" s="134"/>
      <c r="H547" s="134"/>
      <c r="K547" s="134"/>
      <c r="N547" s="134"/>
      <c r="Q547" s="134"/>
      <c r="T547" s="134"/>
      <c r="W547" s="134"/>
      <c r="Z547" s="134"/>
    </row>
    <row r="548" spans="1:26" ht="18" customHeight="1">
      <c r="A548" s="78"/>
      <c r="B548" s="130"/>
      <c r="C548" s="131"/>
      <c r="D548" s="133"/>
      <c r="E548" s="134"/>
      <c r="H548" s="134"/>
      <c r="K548" s="134"/>
      <c r="N548" s="134"/>
      <c r="Q548" s="134"/>
      <c r="T548" s="134"/>
      <c r="W548" s="134"/>
      <c r="Z548" s="134"/>
    </row>
    <row r="549" spans="1:26" ht="18" customHeight="1">
      <c r="A549" s="78"/>
      <c r="B549" s="130"/>
      <c r="C549" s="131"/>
      <c r="D549" s="133"/>
      <c r="E549" s="134"/>
      <c r="H549" s="134"/>
      <c r="K549" s="134"/>
      <c r="N549" s="134"/>
      <c r="Q549" s="134"/>
      <c r="T549" s="134"/>
      <c r="W549" s="134"/>
      <c r="Z549" s="134"/>
    </row>
    <row r="550" spans="1:26" ht="18" customHeight="1">
      <c r="A550" s="78"/>
      <c r="B550" s="130"/>
      <c r="C550" s="131"/>
      <c r="D550" s="133"/>
      <c r="E550" s="134"/>
      <c r="H550" s="134"/>
      <c r="K550" s="134"/>
      <c r="N550" s="134"/>
      <c r="Q550" s="134"/>
      <c r="T550" s="134"/>
      <c r="W550" s="134"/>
      <c r="Z550" s="134"/>
    </row>
    <row r="551" spans="1:26" ht="18" customHeight="1">
      <c r="A551" s="78"/>
      <c r="B551" s="130"/>
      <c r="C551" s="131"/>
      <c r="D551" s="133"/>
      <c r="E551" s="134"/>
      <c r="H551" s="134"/>
      <c r="K551" s="134"/>
      <c r="N551" s="134"/>
      <c r="Q551" s="134"/>
      <c r="T551" s="134"/>
      <c r="W551" s="134"/>
      <c r="Z551" s="134"/>
    </row>
    <row r="552" spans="1:26" ht="18" customHeight="1">
      <c r="A552" s="78"/>
      <c r="B552" s="130"/>
      <c r="C552" s="131"/>
      <c r="D552" s="133"/>
      <c r="E552" s="134"/>
      <c r="H552" s="134"/>
      <c r="K552" s="134"/>
      <c r="N552" s="134"/>
      <c r="Q552" s="134"/>
      <c r="T552" s="134"/>
      <c r="W552" s="134"/>
      <c r="Z552" s="134"/>
    </row>
    <row r="553" spans="1:26" ht="18" customHeight="1">
      <c r="A553" s="78"/>
      <c r="B553" s="130"/>
      <c r="C553" s="131"/>
      <c r="D553" s="133"/>
      <c r="E553" s="134"/>
      <c r="H553" s="134"/>
      <c r="K553" s="134"/>
      <c r="N553" s="134"/>
      <c r="Q553" s="134"/>
      <c r="T553" s="134"/>
      <c r="W553" s="134"/>
      <c r="Z553" s="134"/>
    </row>
    <row r="554" spans="1:26" ht="18" customHeight="1">
      <c r="A554" s="78"/>
      <c r="B554" s="130"/>
      <c r="C554" s="131"/>
      <c r="D554" s="133"/>
      <c r="E554" s="134"/>
      <c r="H554" s="134"/>
      <c r="K554" s="134"/>
      <c r="N554" s="134"/>
      <c r="Q554" s="134"/>
      <c r="T554" s="134"/>
      <c r="W554" s="134"/>
      <c r="Z554" s="134"/>
    </row>
    <row r="555" spans="1:26" ht="18" customHeight="1">
      <c r="A555" s="78"/>
      <c r="B555" s="130"/>
      <c r="C555" s="131"/>
      <c r="D555" s="133"/>
      <c r="E555" s="134"/>
      <c r="H555" s="134"/>
      <c r="K555" s="134"/>
      <c r="N555" s="134"/>
      <c r="Q555" s="134"/>
      <c r="T555" s="134"/>
      <c r="W555" s="134"/>
      <c r="Z555" s="134"/>
    </row>
    <row r="556" spans="1:26" ht="18" customHeight="1">
      <c r="A556" s="78"/>
      <c r="B556" s="130"/>
      <c r="C556" s="131"/>
      <c r="D556" s="133"/>
      <c r="E556" s="134"/>
      <c r="H556" s="134"/>
      <c r="K556" s="134"/>
      <c r="N556" s="134"/>
      <c r="Q556" s="134"/>
      <c r="T556" s="134"/>
      <c r="W556" s="134"/>
      <c r="Z556" s="134"/>
    </row>
    <row r="557" spans="1:26" ht="18" customHeight="1">
      <c r="A557" s="78"/>
      <c r="B557" s="130"/>
      <c r="C557" s="131"/>
      <c r="D557" s="133"/>
      <c r="E557" s="134"/>
      <c r="H557" s="134"/>
      <c r="K557" s="134"/>
      <c r="N557" s="134"/>
      <c r="Q557" s="134"/>
      <c r="T557" s="134"/>
      <c r="W557" s="134"/>
      <c r="Z557" s="134"/>
    </row>
    <row r="558" spans="1:26" ht="18" customHeight="1">
      <c r="A558" s="78"/>
      <c r="B558" s="130"/>
      <c r="C558" s="131"/>
      <c r="D558" s="133"/>
      <c r="E558" s="134"/>
      <c r="H558" s="134"/>
      <c r="K558" s="134"/>
      <c r="N558" s="134"/>
      <c r="Q558" s="134"/>
      <c r="T558" s="134"/>
      <c r="W558" s="134"/>
      <c r="Z558" s="134"/>
    </row>
    <row r="559" spans="1:26" ht="18" customHeight="1">
      <c r="A559" s="78"/>
      <c r="B559" s="130"/>
      <c r="C559" s="131"/>
      <c r="D559" s="133"/>
      <c r="E559" s="134"/>
      <c r="H559" s="134"/>
      <c r="K559" s="134"/>
      <c r="N559" s="134"/>
      <c r="Q559" s="134"/>
      <c r="T559" s="134"/>
      <c r="W559" s="134"/>
      <c r="Z559" s="134"/>
    </row>
    <row r="560" spans="1:26" ht="18" customHeight="1">
      <c r="A560" s="78"/>
      <c r="B560" s="130"/>
      <c r="C560" s="131"/>
      <c r="D560" s="133"/>
      <c r="E560" s="134"/>
      <c r="H560" s="134"/>
      <c r="K560" s="134"/>
      <c r="N560" s="134"/>
      <c r="Q560" s="134"/>
      <c r="T560" s="134"/>
      <c r="W560" s="134"/>
      <c r="Z560" s="134"/>
    </row>
    <row r="561" spans="1:26" ht="18" customHeight="1">
      <c r="A561" s="78"/>
      <c r="B561" s="130"/>
      <c r="C561" s="131"/>
      <c r="D561" s="133"/>
      <c r="E561" s="134"/>
      <c r="H561" s="134"/>
      <c r="K561" s="134"/>
      <c r="N561" s="134"/>
      <c r="Q561" s="134"/>
      <c r="T561" s="134"/>
      <c r="W561" s="134"/>
      <c r="Z561" s="134"/>
    </row>
    <row r="562" spans="1:26" ht="18" customHeight="1">
      <c r="A562" s="78"/>
      <c r="B562" s="130"/>
      <c r="C562" s="131"/>
      <c r="D562" s="133"/>
      <c r="E562" s="134"/>
      <c r="H562" s="134"/>
      <c r="K562" s="134"/>
      <c r="N562" s="134"/>
      <c r="Q562" s="134"/>
      <c r="T562" s="134"/>
      <c r="W562" s="134"/>
      <c r="Z562" s="134"/>
    </row>
    <row r="563" spans="1:26" ht="18" customHeight="1">
      <c r="A563" s="78"/>
      <c r="B563" s="130"/>
      <c r="C563" s="131"/>
      <c r="D563" s="133"/>
      <c r="E563" s="134"/>
      <c r="H563" s="134"/>
      <c r="K563" s="134"/>
      <c r="N563" s="134"/>
      <c r="Q563" s="134"/>
      <c r="T563" s="134"/>
      <c r="W563" s="134"/>
      <c r="Z563" s="134"/>
    </row>
    <row r="564" spans="1:26" ht="18" customHeight="1">
      <c r="A564" s="78"/>
      <c r="B564" s="130"/>
      <c r="C564" s="131"/>
      <c r="D564" s="133"/>
      <c r="E564" s="134"/>
      <c r="H564" s="134"/>
      <c r="K564" s="134"/>
      <c r="N564" s="134"/>
      <c r="Q564" s="134"/>
      <c r="T564" s="134"/>
      <c r="W564" s="134"/>
      <c r="Z564" s="134"/>
    </row>
    <row r="565" spans="1:26" ht="18" customHeight="1">
      <c r="A565" s="78"/>
      <c r="B565" s="130"/>
      <c r="C565" s="131"/>
      <c r="D565" s="133"/>
      <c r="E565" s="134"/>
      <c r="H565" s="134"/>
      <c r="K565" s="134"/>
      <c r="N565" s="134"/>
      <c r="Q565" s="134"/>
      <c r="T565" s="134"/>
      <c r="W565" s="134"/>
      <c r="Z565" s="134"/>
    </row>
    <row r="566" spans="1:26" ht="18" customHeight="1">
      <c r="A566" s="78"/>
      <c r="B566" s="130"/>
      <c r="C566" s="131"/>
      <c r="D566" s="133"/>
      <c r="E566" s="134"/>
      <c r="H566" s="134"/>
      <c r="K566" s="134"/>
      <c r="N566" s="134"/>
      <c r="Q566" s="134"/>
      <c r="T566" s="134"/>
      <c r="W566" s="134"/>
      <c r="Z566" s="134"/>
    </row>
    <row r="567" spans="1:26" ht="18" customHeight="1">
      <c r="A567" s="78"/>
      <c r="B567" s="130"/>
      <c r="C567" s="131"/>
      <c r="D567" s="133"/>
      <c r="E567" s="134"/>
      <c r="H567" s="134"/>
      <c r="K567" s="134"/>
      <c r="N567" s="134"/>
      <c r="Q567" s="134"/>
      <c r="T567" s="134"/>
      <c r="W567" s="134"/>
      <c r="Z567" s="134"/>
    </row>
    <row r="568" spans="1:26" ht="18" customHeight="1">
      <c r="A568" s="78"/>
      <c r="B568" s="130"/>
      <c r="C568" s="131"/>
      <c r="D568" s="133"/>
      <c r="E568" s="134"/>
      <c r="H568" s="134"/>
      <c r="K568" s="134"/>
      <c r="N568" s="134"/>
      <c r="Q568" s="134"/>
      <c r="T568" s="134"/>
      <c r="W568" s="134"/>
      <c r="Z568" s="134"/>
    </row>
    <row r="569" spans="1:26" ht="18" customHeight="1">
      <c r="A569" s="78"/>
      <c r="B569" s="130"/>
      <c r="C569" s="131"/>
      <c r="D569" s="133"/>
      <c r="E569" s="134"/>
      <c r="H569" s="134"/>
      <c r="K569" s="134"/>
      <c r="N569" s="134"/>
      <c r="Q569" s="134"/>
      <c r="T569" s="134"/>
      <c r="W569" s="134"/>
      <c r="Z569" s="134"/>
    </row>
    <row r="570" spans="1:26" ht="18" customHeight="1">
      <c r="A570" s="78"/>
      <c r="B570" s="130"/>
      <c r="C570" s="131"/>
      <c r="D570" s="133"/>
      <c r="E570" s="134"/>
      <c r="H570" s="134"/>
      <c r="K570" s="134"/>
      <c r="N570" s="134"/>
      <c r="Q570" s="134"/>
      <c r="T570" s="134"/>
      <c r="W570" s="134"/>
      <c r="Z570" s="134"/>
    </row>
    <row r="571" spans="1:26" ht="18" customHeight="1">
      <c r="A571" s="78"/>
      <c r="B571" s="130"/>
      <c r="C571" s="131"/>
      <c r="D571" s="133"/>
      <c r="E571" s="134"/>
      <c r="H571" s="134"/>
      <c r="K571" s="134"/>
      <c r="N571" s="134"/>
      <c r="Q571" s="134"/>
      <c r="T571" s="134"/>
      <c r="W571" s="134"/>
      <c r="Z571" s="134"/>
    </row>
    <row r="572" spans="1:26" ht="18" customHeight="1">
      <c r="A572" s="78"/>
      <c r="B572" s="130"/>
      <c r="C572" s="131"/>
      <c r="D572" s="133"/>
      <c r="E572" s="134"/>
      <c r="H572" s="134"/>
      <c r="K572" s="134"/>
      <c r="N572" s="134"/>
      <c r="Q572" s="134"/>
      <c r="T572" s="134"/>
      <c r="W572" s="134"/>
      <c r="Z572" s="134"/>
    </row>
    <row r="573" spans="1:26" ht="18" customHeight="1">
      <c r="A573" s="78"/>
      <c r="B573" s="130"/>
      <c r="C573" s="131"/>
      <c r="D573" s="133"/>
      <c r="E573" s="134"/>
      <c r="H573" s="134"/>
      <c r="K573" s="134"/>
      <c r="N573" s="134"/>
      <c r="Q573" s="134"/>
      <c r="T573" s="134"/>
      <c r="W573" s="134"/>
      <c r="Z573" s="134"/>
    </row>
    <row r="574" spans="1:26" ht="18" customHeight="1">
      <c r="A574" s="78"/>
      <c r="B574" s="130"/>
      <c r="C574" s="131"/>
      <c r="D574" s="133"/>
      <c r="E574" s="134"/>
      <c r="H574" s="134"/>
      <c r="K574" s="134"/>
      <c r="N574" s="134"/>
      <c r="Q574" s="134"/>
      <c r="T574" s="134"/>
      <c r="W574" s="134"/>
      <c r="Z574" s="134"/>
    </row>
    <row r="575" spans="1:26" ht="18" customHeight="1">
      <c r="A575" s="78"/>
      <c r="B575" s="130"/>
      <c r="C575" s="131"/>
      <c r="D575" s="133"/>
      <c r="E575" s="134"/>
      <c r="H575" s="134"/>
      <c r="K575" s="134"/>
      <c r="N575" s="134"/>
      <c r="Q575" s="134"/>
      <c r="T575" s="134"/>
      <c r="W575" s="134"/>
      <c r="Z575" s="134"/>
    </row>
    <row r="576" spans="1:26" ht="18" customHeight="1">
      <c r="A576" s="78"/>
      <c r="B576" s="130"/>
      <c r="C576" s="131"/>
      <c r="D576" s="133"/>
      <c r="E576" s="134"/>
      <c r="H576" s="134"/>
      <c r="K576" s="134"/>
      <c r="N576" s="134"/>
      <c r="Q576" s="134"/>
      <c r="T576" s="134"/>
      <c r="W576" s="134"/>
      <c r="Z576" s="134"/>
    </row>
    <row r="577" spans="1:26" ht="18" customHeight="1">
      <c r="A577" s="78"/>
      <c r="B577" s="130"/>
      <c r="C577" s="131"/>
      <c r="D577" s="133"/>
      <c r="E577" s="134"/>
      <c r="H577" s="134"/>
      <c r="K577" s="134"/>
      <c r="N577" s="134"/>
      <c r="Q577" s="134"/>
      <c r="T577" s="134"/>
      <c r="W577" s="134"/>
      <c r="Z577" s="134"/>
    </row>
    <row r="578" spans="1:26" ht="18" customHeight="1">
      <c r="A578" s="78"/>
      <c r="B578" s="130"/>
      <c r="C578" s="131"/>
      <c r="D578" s="133"/>
      <c r="E578" s="134"/>
      <c r="H578" s="134"/>
      <c r="K578" s="134"/>
      <c r="N578" s="134"/>
      <c r="Q578" s="134"/>
      <c r="T578" s="134"/>
      <c r="W578" s="134"/>
      <c r="Z578" s="134"/>
    </row>
    <row r="579" spans="1:26" ht="18" customHeight="1">
      <c r="A579" s="78"/>
      <c r="B579" s="130"/>
      <c r="C579" s="131"/>
      <c r="D579" s="133"/>
      <c r="E579" s="134"/>
      <c r="H579" s="134"/>
      <c r="K579" s="134"/>
      <c r="N579" s="134"/>
      <c r="Q579" s="134"/>
      <c r="T579" s="134"/>
      <c r="W579" s="134"/>
      <c r="Z579" s="134"/>
    </row>
    <row r="580" spans="1:26" ht="18" customHeight="1">
      <c r="A580" s="78"/>
      <c r="B580" s="130"/>
      <c r="C580" s="131"/>
      <c r="D580" s="133"/>
      <c r="E580" s="134"/>
      <c r="H580" s="134"/>
      <c r="K580" s="134"/>
      <c r="N580" s="134"/>
      <c r="Q580" s="134"/>
      <c r="T580" s="134"/>
      <c r="W580" s="134"/>
      <c r="Z580" s="134"/>
    </row>
    <row r="581" spans="1:26" ht="18" customHeight="1">
      <c r="A581" s="78"/>
      <c r="B581" s="130"/>
      <c r="C581" s="131"/>
      <c r="D581" s="133"/>
      <c r="E581" s="134"/>
      <c r="H581" s="134"/>
      <c r="K581" s="134"/>
      <c r="N581" s="134"/>
      <c r="Q581" s="134"/>
      <c r="T581" s="134"/>
      <c r="W581" s="134"/>
      <c r="Z581" s="134"/>
    </row>
    <row r="582" spans="1:26" ht="18" customHeight="1">
      <c r="A582" s="78"/>
      <c r="B582" s="130"/>
      <c r="C582" s="131"/>
      <c r="D582" s="133"/>
      <c r="E582" s="134"/>
      <c r="H582" s="134"/>
      <c r="K582" s="134"/>
      <c r="N582" s="134"/>
      <c r="Q582" s="134"/>
      <c r="T582" s="134"/>
      <c r="W582" s="134"/>
      <c r="Z582" s="134"/>
    </row>
    <row r="583" spans="1:26" ht="18" customHeight="1">
      <c r="A583" s="78"/>
      <c r="B583" s="130"/>
      <c r="C583" s="131"/>
      <c r="D583" s="133"/>
      <c r="E583" s="134"/>
      <c r="H583" s="134"/>
      <c r="K583" s="134"/>
      <c r="N583" s="134"/>
      <c r="Q583" s="134"/>
      <c r="T583" s="134"/>
      <c r="W583" s="134"/>
      <c r="Z583" s="134"/>
    </row>
    <row r="584" spans="1:26" ht="18" customHeight="1">
      <c r="A584" s="78"/>
      <c r="B584" s="130"/>
      <c r="C584" s="131"/>
      <c r="D584" s="133"/>
      <c r="E584" s="134"/>
      <c r="H584" s="134"/>
      <c r="K584" s="134"/>
      <c r="N584" s="134"/>
      <c r="Q584" s="134"/>
      <c r="T584" s="134"/>
      <c r="W584" s="134"/>
      <c r="Z584" s="134"/>
    </row>
    <row r="585" spans="1:26" ht="18" customHeight="1">
      <c r="A585" s="78"/>
      <c r="B585" s="130"/>
      <c r="C585" s="131"/>
      <c r="D585" s="133"/>
      <c r="E585" s="134"/>
      <c r="H585" s="134"/>
      <c r="K585" s="134"/>
      <c r="N585" s="134"/>
      <c r="Q585" s="134"/>
      <c r="T585" s="134"/>
      <c r="W585" s="134"/>
      <c r="Z585" s="134"/>
    </row>
    <row r="586" spans="1:26" ht="18" customHeight="1">
      <c r="A586" s="78"/>
      <c r="B586" s="130"/>
      <c r="C586" s="131"/>
      <c r="D586" s="133"/>
      <c r="E586" s="134"/>
      <c r="H586" s="134"/>
      <c r="K586" s="134"/>
      <c r="N586" s="134"/>
      <c r="Q586" s="134"/>
      <c r="T586" s="134"/>
      <c r="W586" s="134"/>
      <c r="Z586" s="134"/>
    </row>
    <row r="587" spans="1:26" ht="18" customHeight="1">
      <c r="A587" s="78"/>
      <c r="B587" s="130"/>
      <c r="C587" s="131"/>
      <c r="D587" s="133"/>
      <c r="E587" s="134"/>
      <c r="H587" s="134"/>
      <c r="K587" s="134"/>
      <c r="N587" s="134"/>
      <c r="Q587" s="134"/>
      <c r="T587" s="134"/>
      <c r="W587" s="134"/>
      <c r="Z587" s="134"/>
    </row>
    <row r="588" spans="1:26" ht="18" customHeight="1">
      <c r="A588" s="78"/>
      <c r="B588" s="130"/>
      <c r="C588" s="131"/>
      <c r="D588" s="133"/>
      <c r="E588" s="134"/>
      <c r="H588" s="134"/>
      <c r="K588" s="134"/>
      <c r="N588" s="134"/>
      <c r="Q588" s="134"/>
      <c r="T588" s="134"/>
      <c r="W588" s="134"/>
      <c r="Z588" s="134"/>
    </row>
    <row r="589" spans="1:26" ht="18" customHeight="1">
      <c r="A589" s="78"/>
      <c r="B589" s="130"/>
      <c r="C589" s="131"/>
      <c r="D589" s="133"/>
      <c r="E589" s="134"/>
      <c r="H589" s="134"/>
      <c r="K589" s="134"/>
      <c r="N589" s="134"/>
      <c r="Q589" s="134"/>
      <c r="T589" s="134"/>
      <c r="W589" s="134"/>
      <c r="Z589" s="134"/>
    </row>
    <row r="590" spans="1:26" ht="18" customHeight="1">
      <c r="A590" s="78"/>
      <c r="B590" s="130"/>
      <c r="C590" s="131"/>
      <c r="D590" s="133"/>
      <c r="E590" s="134"/>
      <c r="H590" s="134"/>
      <c r="K590" s="134"/>
      <c r="N590" s="134"/>
      <c r="Q590" s="134"/>
      <c r="T590" s="134"/>
      <c r="W590" s="134"/>
      <c r="Z590" s="134"/>
    </row>
    <row r="591" spans="1:26" ht="18" customHeight="1">
      <c r="A591" s="78"/>
      <c r="B591" s="130"/>
      <c r="C591" s="131"/>
      <c r="D591" s="133"/>
      <c r="E591" s="134"/>
      <c r="H591" s="134"/>
      <c r="K591" s="134"/>
      <c r="N591" s="134"/>
      <c r="Q591" s="134"/>
      <c r="T591" s="134"/>
      <c r="W591" s="134"/>
      <c r="Z591" s="134"/>
    </row>
    <row r="592" spans="1:26" ht="18" customHeight="1">
      <c r="A592" s="78"/>
      <c r="B592" s="130"/>
      <c r="C592" s="131"/>
      <c r="D592" s="133"/>
      <c r="E592" s="134"/>
      <c r="H592" s="134"/>
      <c r="K592" s="134"/>
      <c r="N592" s="134"/>
      <c r="Q592" s="134"/>
      <c r="T592" s="134"/>
      <c r="W592" s="134"/>
      <c r="Z592" s="134"/>
    </row>
    <row r="593" spans="1:26" ht="18" customHeight="1">
      <c r="A593" s="78"/>
      <c r="B593" s="130"/>
      <c r="C593" s="131"/>
      <c r="D593" s="133"/>
      <c r="E593" s="134"/>
      <c r="H593" s="134"/>
      <c r="K593" s="134"/>
      <c r="N593" s="134"/>
      <c r="Q593" s="134"/>
      <c r="T593" s="134"/>
      <c r="W593" s="134"/>
      <c r="Z593" s="134"/>
    </row>
    <row r="594" spans="1:26" ht="18" customHeight="1">
      <c r="A594" s="78"/>
      <c r="B594" s="130"/>
      <c r="C594" s="131"/>
      <c r="D594" s="133"/>
      <c r="E594" s="134"/>
      <c r="H594" s="134"/>
      <c r="K594" s="134"/>
      <c r="N594" s="134"/>
      <c r="Q594" s="134"/>
      <c r="T594" s="134"/>
      <c r="W594" s="134"/>
      <c r="Z594" s="134"/>
    </row>
    <row r="595" spans="1:26" ht="18" customHeight="1">
      <c r="A595" s="78"/>
      <c r="B595" s="130"/>
      <c r="C595" s="131"/>
      <c r="D595" s="133"/>
      <c r="E595" s="134"/>
      <c r="H595" s="134"/>
      <c r="K595" s="134"/>
      <c r="N595" s="134"/>
      <c r="Q595" s="134"/>
      <c r="T595" s="134"/>
      <c r="W595" s="134"/>
      <c r="Z595" s="134"/>
    </row>
    <row r="596" spans="1:26" ht="18" customHeight="1">
      <c r="A596" s="78"/>
      <c r="B596" s="130"/>
      <c r="C596" s="131"/>
      <c r="D596" s="133"/>
      <c r="E596" s="134"/>
      <c r="H596" s="134"/>
      <c r="K596" s="134"/>
      <c r="N596" s="134"/>
      <c r="Q596" s="134"/>
      <c r="T596" s="134"/>
      <c r="W596" s="134"/>
      <c r="Z596" s="134"/>
    </row>
    <row r="597" spans="1:26" ht="18" customHeight="1">
      <c r="A597" s="78"/>
      <c r="B597" s="130"/>
      <c r="C597" s="131"/>
      <c r="D597" s="133"/>
      <c r="E597" s="134"/>
      <c r="H597" s="134"/>
      <c r="K597" s="134"/>
      <c r="N597" s="134"/>
      <c r="Q597" s="134"/>
      <c r="T597" s="134"/>
      <c r="W597" s="134"/>
      <c r="Z597" s="134"/>
    </row>
    <row r="598" spans="1:26" ht="18" customHeight="1">
      <c r="A598" s="78"/>
      <c r="B598" s="130"/>
      <c r="C598" s="131"/>
      <c r="D598" s="133"/>
      <c r="E598" s="134"/>
      <c r="H598" s="134"/>
      <c r="K598" s="134"/>
      <c r="N598" s="134"/>
      <c r="Q598" s="134"/>
      <c r="T598" s="134"/>
      <c r="W598" s="134"/>
      <c r="Z598" s="134"/>
    </row>
    <row r="599" spans="1:26" ht="18" customHeight="1">
      <c r="A599" s="78"/>
      <c r="B599" s="130"/>
      <c r="C599" s="131"/>
      <c r="D599" s="133"/>
      <c r="E599" s="134"/>
      <c r="H599" s="134"/>
      <c r="K599" s="134"/>
      <c r="N599" s="134"/>
      <c r="Q599" s="134"/>
      <c r="T599" s="134"/>
      <c r="W599" s="134"/>
      <c r="Z599" s="134"/>
    </row>
    <row r="600" spans="1:26" ht="18" customHeight="1">
      <c r="A600" s="78"/>
      <c r="B600" s="130"/>
      <c r="C600" s="131"/>
      <c r="D600" s="133"/>
      <c r="E600" s="134"/>
      <c r="H600" s="134"/>
      <c r="K600" s="134"/>
      <c r="N600" s="134"/>
      <c r="Q600" s="134"/>
      <c r="T600" s="134"/>
      <c r="W600" s="134"/>
      <c r="Z600" s="134"/>
    </row>
    <row r="601" spans="1:26" ht="18" customHeight="1">
      <c r="A601" s="78"/>
      <c r="B601" s="130"/>
      <c r="C601" s="131"/>
      <c r="D601" s="133"/>
      <c r="E601" s="134"/>
      <c r="H601" s="134"/>
      <c r="K601" s="134"/>
      <c r="N601" s="134"/>
      <c r="Q601" s="134"/>
      <c r="T601" s="134"/>
      <c r="W601" s="134"/>
      <c r="Z601" s="134"/>
    </row>
    <row r="602" spans="1:26" ht="18" customHeight="1">
      <c r="A602" s="78"/>
      <c r="B602" s="130"/>
      <c r="C602" s="131"/>
      <c r="D602" s="133"/>
      <c r="E602" s="134"/>
      <c r="H602" s="134"/>
      <c r="K602" s="134"/>
      <c r="N602" s="134"/>
      <c r="Q602" s="134"/>
      <c r="T602" s="134"/>
      <c r="W602" s="134"/>
      <c r="Z602" s="134"/>
    </row>
    <row r="603" spans="1:26" ht="18" customHeight="1">
      <c r="A603" s="78"/>
      <c r="B603" s="130"/>
      <c r="C603" s="131"/>
      <c r="D603" s="133"/>
      <c r="E603" s="134"/>
      <c r="H603" s="134"/>
      <c r="K603" s="134"/>
      <c r="N603" s="134"/>
      <c r="Q603" s="134"/>
      <c r="T603" s="134"/>
      <c r="W603" s="134"/>
      <c r="Z603" s="134"/>
    </row>
    <row r="604" spans="1:26" ht="18" customHeight="1">
      <c r="A604" s="78"/>
      <c r="B604" s="130"/>
      <c r="C604" s="131"/>
      <c r="D604" s="133"/>
      <c r="E604" s="134"/>
      <c r="H604" s="134"/>
      <c r="K604" s="134"/>
      <c r="N604" s="134"/>
      <c r="Q604" s="134"/>
      <c r="T604" s="134"/>
      <c r="W604" s="134"/>
      <c r="Z604" s="134"/>
    </row>
    <row r="605" spans="1:26" ht="18" customHeight="1">
      <c r="A605" s="78"/>
      <c r="B605" s="130"/>
      <c r="C605" s="131"/>
      <c r="D605" s="133"/>
      <c r="E605" s="134"/>
      <c r="H605" s="134"/>
      <c r="K605" s="134"/>
      <c r="N605" s="134"/>
      <c r="Q605" s="134"/>
      <c r="T605" s="134"/>
      <c r="W605" s="134"/>
      <c r="Z605" s="134"/>
    </row>
    <row r="606" spans="1:26" ht="18" customHeight="1">
      <c r="A606" s="78"/>
      <c r="B606" s="130"/>
      <c r="C606" s="131"/>
      <c r="D606" s="133"/>
      <c r="E606" s="134"/>
      <c r="H606" s="134"/>
      <c r="K606" s="134"/>
      <c r="N606" s="134"/>
      <c r="Q606" s="134"/>
      <c r="T606" s="134"/>
      <c r="W606" s="134"/>
      <c r="Z606" s="134"/>
    </row>
    <row r="607" spans="1:26" ht="18" customHeight="1">
      <c r="A607" s="78"/>
      <c r="B607" s="130"/>
      <c r="C607" s="131"/>
      <c r="D607" s="133"/>
      <c r="E607" s="134"/>
      <c r="H607" s="134"/>
      <c r="K607" s="134"/>
      <c r="N607" s="134"/>
      <c r="Q607" s="134"/>
      <c r="T607" s="134"/>
      <c r="W607" s="134"/>
      <c r="Z607" s="134"/>
    </row>
    <row r="608" spans="1:26" ht="18" customHeight="1">
      <c r="A608" s="78"/>
      <c r="B608" s="130"/>
      <c r="C608" s="131"/>
      <c r="D608" s="133"/>
      <c r="E608" s="134"/>
      <c r="H608" s="134"/>
      <c r="K608" s="134"/>
      <c r="N608" s="134"/>
      <c r="Q608" s="134"/>
      <c r="T608" s="134"/>
      <c r="W608" s="134"/>
      <c r="Z608" s="134"/>
    </row>
    <row r="609" spans="1:26" ht="18" customHeight="1">
      <c r="A609" s="78"/>
      <c r="B609" s="130"/>
      <c r="C609" s="131"/>
      <c r="D609" s="133"/>
      <c r="E609" s="134"/>
      <c r="H609" s="134"/>
      <c r="K609" s="134"/>
      <c r="N609" s="134"/>
      <c r="Q609" s="134"/>
      <c r="T609" s="134"/>
      <c r="W609" s="134"/>
      <c r="Z609" s="134"/>
    </row>
    <row r="610" spans="1:26" ht="18" customHeight="1">
      <c r="A610" s="78"/>
      <c r="B610" s="130"/>
      <c r="C610" s="131"/>
      <c r="D610" s="133"/>
      <c r="E610" s="134"/>
      <c r="H610" s="134"/>
      <c r="K610" s="134"/>
      <c r="N610" s="134"/>
      <c r="Q610" s="134"/>
      <c r="T610" s="134"/>
      <c r="W610" s="134"/>
      <c r="Z610" s="134"/>
    </row>
    <row r="611" spans="1:26" ht="18" customHeight="1">
      <c r="A611" s="78"/>
      <c r="B611" s="130"/>
      <c r="C611" s="131"/>
      <c r="D611" s="133"/>
      <c r="E611" s="134"/>
      <c r="H611" s="134"/>
      <c r="K611" s="134"/>
      <c r="N611" s="134"/>
      <c r="Q611" s="134"/>
      <c r="T611" s="134"/>
      <c r="W611" s="134"/>
      <c r="Z611" s="134"/>
    </row>
    <row r="612" spans="1:26" ht="18" customHeight="1">
      <c r="A612" s="78"/>
      <c r="B612" s="130"/>
      <c r="C612" s="131"/>
      <c r="D612" s="133"/>
      <c r="E612" s="134"/>
      <c r="H612" s="134"/>
      <c r="K612" s="134"/>
      <c r="N612" s="134"/>
      <c r="Q612" s="134"/>
      <c r="T612" s="134"/>
      <c r="W612" s="134"/>
      <c r="Z612" s="134"/>
    </row>
    <row r="613" spans="1:26" ht="18" customHeight="1">
      <c r="A613" s="78"/>
      <c r="B613" s="130"/>
      <c r="C613" s="131"/>
      <c r="D613" s="133"/>
      <c r="E613" s="134"/>
      <c r="H613" s="134"/>
      <c r="K613" s="134"/>
      <c r="N613" s="134"/>
      <c r="Q613" s="134"/>
      <c r="T613" s="134"/>
      <c r="W613" s="134"/>
      <c r="Z613" s="134"/>
    </row>
    <row r="614" spans="1:26" ht="18" customHeight="1">
      <c r="A614" s="78"/>
      <c r="B614" s="130"/>
      <c r="C614" s="131"/>
      <c r="D614" s="133"/>
      <c r="E614" s="134"/>
      <c r="H614" s="134"/>
      <c r="K614" s="134"/>
      <c r="N614" s="134"/>
      <c r="Q614" s="134"/>
      <c r="T614" s="134"/>
      <c r="W614" s="134"/>
      <c r="Z614" s="134"/>
    </row>
    <row r="615" spans="1:26" ht="18" customHeight="1">
      <c r="A615" s="78"/>
      <c r="B615" s="130"/>
      <c r="C615" s="131"/>
      <c r="D615" s="133"/>
      <c r="E615" s="134"/>
      <c r="H615" s="134"/>
      <c r="K615" s="134"/>
      <c r="N615" s="134"/>
      <c r="Q615" s="134"/>
      <c r="T615" s="134"/>
      <c r="W615" s="134"/>
      <c r="Z615" s="134"/>
    </row>
    <row r="616" spans="1:26" ht="18" customHeight="1">
      <c r="A616" s="78"/>
      <c r="B616" s="130"/>
      <c r="C616" s="131"/>
      <c r="D616" s="133"/>
      <c r="E616" s="134"/>
      <c r="H616" s="134"/>
      <c r="K616" s="134"/>
      <c r="N616" s="134"/>
      <c r="Q616" s="134"/>
      <c r="T616" s="134"/>
      <c r="W616" s="134"/>
      <c r="Z616" s="134"/>
    </row>
    <row r="617" spans="1:26" ht="18" customHeight="1">
      <c r="A617" s="78"/>
      <c r="B617" s="130"/>
      <c r="C617" s="131"/>
      <c r="D617" s="133"/>
      <c r="E617" s="134"/>
      <c r="H617" s="134"/>
      <c r="K617" s="134"/>
      <c r="N617" s="134"/>
      <c r="Q617" s="134"/>
      <c r="T617" s="134"/>
      <c r="W617" s="134"/>
      <c r="Z617" s="134"/>
    </row>
    <row r="618" spans="1:26" ht="18" customHeight="1">
      <c r="A618" s="78"/>
      <c r="B618" s="130"/>
      <c r="C618" s="131"/>
      <c r="D618" s="133"/>
      <c r="E618" s="134"/>
      <c r="H618" s="134"/>
      <c r="K618" s="134"/>
      <c r="N618" s="134"/>
      <c r="Q618" s="134"/>
      <c r="T618" s="134"/>
      <c r="W618" s="134"/>
      <c r="Z618" s="134"/>
    </row>
    <row r="619" spans="1:26" ht="18" customHeight="1">
      <c r="A619" s="78"/>
      <c r="B619" s="130"/>
      <c r="C619" s="131"/>
      <c r="D619" s="133"/>
      <c r="E619" s="134"/>
      <c r="H619" s="134"/>
      <c r="K619" s="134"/>
      <c r="N619" s="134"/>
      <c r="Q619" s="134"/>
      <c r="T619" s="134"/>
      <c r="W619" s="134"/>
      <c r="Z619" s="134"/>
    </row>
    <row r="620" spans="1:26" ht="18" customHeight="1">
      <c r="A620" s="78"/>
      <c r="B620" s="130"/>
      <c r="C620" s="131"/>
      <c r="D620" s="133"/>
      <c r="E620" s="134"/>
      <c r="H620" s="134"/>
      <c r="K620" s="134"/>
      <c r="N620" s="134"/>
      <c r="Q620" s="134"/>
      <c r="T620" s="134"/>
      <c r="W620" s="134"/>
      <c r="Z620" s="134"/>
    </row>
    <row r="621" spans="1:26" ht="18" customHeight="1">
      <c r="A621" s="78"/>
      <c r="B621" s="130"/>
      <c r="C621" s="131"/>
      <c r="D621" s="133"/>
      <c r="E621" s="134"/>
      <c r="H621" s="134"/>
      <c r="K621" s="134"/>
      <c r="N621" s="134"/>
      <c r="Q621" s="134"/>
      <c r="T621" s="134"/>
      <c r="W621" s="134"/>
      <c r="Z621" s="134"/>
    </row>
    <row r="622" spans="1:26" ht="18" customHeight="1">
      <c r="A622" s="78"/>
      <c r="B622" s="130"/>
      <c r="C622" s="131"/>
      <c r="D622" s="133"/>
      <c r="E622" s="134"/>
      <c r="H622" s="134"/>
      <c r="K622" s="134"/>
      <c r="N622" s="134"/>
      <c r="Q622" s="134"/>
      <c r="T622" s="134"/>
      <c r="W622" s="134"/>
      <c r="Z622" s="134"/>
    </row>
    <row r="623" spans="1:26" ht="18" customHeight="1">
      <c r="A623" s="78"/>
      <c r="B623" s="130"/>
      <c r="C623" s="131"/>
      <c r="D623" s="133"/>
      <c r="E623" s="134"/>
      <c r="H623" s="134"/>
      <c r="K623" s="134"/>
      <c r="N623" s="134"/>
      <c r="Q623" s="134"/>
      <c r="T623" s="134"/>
      <c r="W623" s="134"/>
      <c r="Z623" s="134"/>
    </row>
    <row r="624" spans="1:26" ht="18" customHeight="1">
      <c r="A624" s="78"/>
      <c r="B624" s="130"/>
      <c r="C624" s="131"/>
      <c r="D624" s="133"/>
      <c r="E624" s="134"/>
      <c r="H624" s="134"/>
      <c r="K624" s="134"/>
      <c r="N624" s="134"/>
      <c r="Q624" s="134"/>
      <c r="T624" s="134"/>
      <c r="W624" s="134"/>
      <c r="Z624" s="134"/>
    </row>
    <row r="625" spans="1:26" ht="18" customHeight="1">
      <c r="A625" s="78"/>
      <c r="B625" s="130"/>
      <c r="C625" s="131"/>
      <c r="D625" s="133"/>
      <c r="E625" s="134"/>
      <c r="H625" s="134"/>
      <c r="K625" s="134"/>
      <c r="N625" s="134"/>
      <c r="Q625" s="134"/>
      <c r="T625" s="134"/>
      <c r="W625" s="134"/>
      <c r="Z625" s="134"/>
    </row>
    <row r="626" spans="1:26" ht="18" customHeight="1">
      <c r="A626" s="78"/>
      <c r="B626" s="130"/>
      <c r="C626" s="131"/>
      <c r="D626" s="133"/>
      <c r="E626" s="134"/>
      <c r="H626" s="134"/>
      <c r="K626" s="134"/>
      <c r="N626" s="134"/>
      <c r="Q626" s="134"/>
      <c r="T626" s="134"/>
      <c r="W626" s="134"/>
      <c r="Z626" s="134"/>
    </row>
    <row r="627" spans="1:26" ht="18" customHeight="1">
      <c r="A627" s="78"/>
      <c r="B627" s="130"/>
      <c r="C627" s="131"/>
      <c r="D627" s="133"/>
      <c r="E627" s="134"/>
      <c r="H627" s="134"/>
      <c r="K627" s="134"/>
      <c r="N627" s="134"/>
      <c r="Q627" s="134"/>
      <c r="T627" s="134"/>
      <c r="W627" s="134"/>
      <c r="Z627" s="134"/>
    </row>
    <row r="628" spans="1:26" ht="18" customHeight="1">
      <c r="A628" s="78"/>
      <c r="B628" s="130"/>
      <c r="C628" s="131"/>
      <c r="D628" s="133"/>
      <c r="E628" s="134"/>
      <c r="H628" s="134"/>
      <c r="K628" s="134"/>
      <c r="N628" s="134"/>
      <c r="Q628" s="134"/>
      <c r="T628" s="134"/>
      <c r="W628" s="134"/>
      <c r="Z628" s="134"/>
    </row>
    <row r="629" spans="1:26" ht="18" customHeight="1">
      <c r="A629" s="78"/>
      <c r="B629" s="130"/>
      <c r="C629" s="131"/>
      <c r="D629" s="133"/>
      <c r="E629" s="134"/>
      <c r="H629" s="134"/>
      <c r="K629" s="134"/>
      <c r="N629" s="134"/>
      <c r="Q629" s="134"/>
      <c r="T629" s="134"/>
      <c r="W629" s="134"/>
      <c r="Z629" s="134"/>
    </row>
    <row r="630" spans="1:26" ht="18" customHeight="1">
      <c r="A630" s="78"/>
      <c r="B630" s="130"/>
      <c r="C630" s="131"/>
      <c r="D630" s="133"/>
      <c r="E630" s="134"/>
      <c r="H630" s="134"/>
      <c r="K630" s="134"/>
      <c r="N630" s="134"/>
      <c r="Q630" s="134"/>
      <c r="T630" s="134"/>
      <c r="W630" s="134"/>
      <c r="Z630" s="134"/>
    </row>
    <row r="631" spans="1:26" ht="18" customHeight="1">
      <c r="A631" s="78"/>
      <c r="B631" s="130"/>
      <c r="C631" s="131"/>
      <c r="D631" s="133"/>
      <c r="E631" s="134"/>
      <c r="H631" s="134"/>
      <c r="K631" s="134"/>
      <c r="N631" s="134"/>
      <c r="Q631" s="134"/>
      <c r="T631" s="134"/>
      <c r="W631" s="134"/>
      <c r="Z631" s="134"/>
    </row>
    <row r="632" spans="1:26" ht="18" customHeight="1">
      <c r="A632" s="78"/>
      <c r="B632" s="130"/>
      <c r="C632" s="131"/>
      <c r="D632" s="133"/>
      <c r="E632" s="134"/>
      <c r="H632" s="134"/>
      <c r="K632" s="134"/>
      <c r="N632" s="134"/>
      <c r="Q632" s="134"/>
      <c r="T632" s="134"/>
      <c r="W632" s="134"/>
      <c r="Z632" s="134"/>
    </row>
    <row r="633" spans="1:26" ht="18" customHeight="1">
      <c r="A633" s="78"/>
      <c r="B633" s="130"/>
      <c r="C633" s="131"/>
      <c r="D633" s="133"/>
      <c r="E633" s="134"/>
      <c r="H633" s="134"/>
      <c r="K633" s="134"/>
      <c r="N633" s="134"/>
      <c r="Q633" s="134"/>
      <c r="T633" s="134"/>
      <c r="W633" s="134"/>
      <c r="Z633" s="134"/>
    </row>
    <row r="634" spans="1:26" ht="18" customHeight="1">
      <c r="A634" s="78"/>
      <c r="B634" s="130"/>
      <c r="C634" s="131"/>
      <c r="D634" s="133"/>
      <c r="E634" s="134"/>
      <c r="H634" s="134"/>
      <c r="K634" s="134"/>
      <c r="N634" s="134"/>
      <c r="Q634" s="134"/>
      <c r="T634" s="134"/>
      <c r="W634" s="134"/>
      <c r="Z634" s="134"/>
    </row>
    <row r="635" spans="1:26" ht="18" customHeight="1">
      <c r="A635" s="78"/>
      <c r="B635" s="130"/>
      <c r="C635" s="131"/>
      <c r="D635" s="133"/>
      <c r="E635" s="134"/>
      <c r="H635" s="134"/>
      <c r="K635" s="134"/>
      <c r="N635" s="134"/>
      <c r="Q635" s="134"/>
      <c r="T635" s="134"/>
      <c r="W635" s="134"/>
      <c r="Z635" s="134"/>
    </row>
    <row r="636" spans="1:26" ht="18" customHeight="1">
      <c r="A636" s="78"/>
      <c r="B636" s="130"/>
      <c r="C636" s="131"/>
      <c r="D636" s="133"/>
      <c r="E636" s="134"/>
      <c r="H636" s="134"/>
      <c r="K636" s="134"/>
      <c r="N636" s="134"/>
      <c r="Q636" s="134"/>
      <c r="T636" s="134"/>
      <c r="W636" s="134"/>
      <c r="Z636" s="134"/>
    </row>
    <row r="637" spans="1:26" ht="18" customHeight="1">
      <c r="A637" s="78"/>
      <c r="B637" s="130"/>
      <c r="C637" s="131"/>
      <c r="D637" s="133"/>
      <c r="E637" s="134"/>
      <c r="H637" s="134"/>
      <c r="K637" s="134"/>
      <c r="N637" s="134"/>
      <c r="Q637" s="134"/>
      <c r="T637" s="134"/>
      <c r="W637" s="134"/>
      <c r="Z637" s="134"/>
    </row>
    <row r="638" spans="1:26" ht="18" customHeight="1">
      <c r="A638" s="78"/>
      <c r="B638" s="130"/>
      <c r="C638" s="131"/>
      <c r="D638" s="133"/>
      <c r="E638" s="134"/>
      <c r="H638" s="134"/>
      <c r="K638" s="134"/>
      <c r="N638" s="134"/>
      <c r="Q638" s="134"/>
      <c r="T638" s="134"/>
      <c r="W638" s="134"/>
      <c r="Z638" s="134"/>
    </row>
    <row r="639" spans="1:26" ht="18" customHeight="1">
      <c r="A639" s="78"/>
      <c r="B639" s="130"/>
      <c r="C639" s="131"/>
      <c r="D639" s="133"/>
      <c r="E639" s="134"/>
      <c r="H639" s="134"/>
      <c r="K639" s="134"/>
      <c r="N639" s="134"/>
      <c r="Q639" s="134"/>
      <c r="T639" s="134"/>
      <c r="W639" s="134"/>
      <c r="Z639" s="134"/>
    </row>
    <row r="640" spans="1:26" ht="18" customHeight="1">
      <c r="A640" s="78"/>
      <c r="B640" s="130"/>
      <c r="C640" s="131"/>
      <c r="D640" s="133"/>
      <c r="E640" s="134"/>
      <c r="H640" s="134"/>
      <c r="K640" s="134"/>
      <c r="N640" s="134"/>
      <c r="Q640" s="134"/>
      <c r="T640" s="134"/>
      <c r="W640" s="134"/>
      <c r="Z640" s="134"/>
    </row>
    <row r="641" spans="1:26" ht="18" customHeight="1">
      <c r="A641" s="78"/>
      <c r="B641" s="130"/>
      <c r="C641" s="131"/>
      <c r="D641" s="133"/>
      <c r="E641" s="134"/>
      <c r="H641" s="134"/>
      <c r="K641" s="134"/>
      <c r="N641" s="134"/>
      <c r="Q641" s="134"/>
      <c r="T641" s="134"/>
      <c r="W641" s="134"/>
      <c r="Z641" s="134"/>
    </row>
    <row r="642" spans="1:26" ht="18" customHeight="1">
      <c r="A642" s="78"/>
      <c r="B642" s="130"/>
      <c r="C642" s="131"/>
      <c r="D642" s="133"/>
      <c r="E642" s="134"/>
      <c r="H642" s="134"/>
      <c r="K642" s="134"/>
      <c r="N642" s="134"/>
      <c r="Q642" s="134"/>
      <c r="T642" s="134"/>
      <c r="W642" s="134"/>
      <c r="Z642" s="134"/>
    </row>
    <row r="643" spans="1:26" ht="18" customHeight="1">
      <c r="A643" s="78"/>
      <c r="B643" s="130"/>
      <c r="C643" s="131"/>
      <c r="D643" s="133"/>
      <c r="E643" s="134"/>
      <c r="H643" s="134"/>
      <c r="K643" s="134"/>
      <c r="N643" s="134"/>
      <c r="Q643" s="134"/>
      <c r="T643" s="134"/>
      <c r="W643" s="134"/>
      <c r="Z643" s="134"/>
    </row>
    <row r="644" spans="1:26" ht="18" customHeight="1">
      <c r="A644" s="78"/>
      <c r="B644" s="130"/>
      <c r="C644" s="131"/>
      <c r="D644" s="133"/>
      <c r="E644" s="134"/>
      <c r="H644" s="134"/>
      <c r="K644" s="134"/>
      <c r="N644" s="134"/>
      <c r="Q644" s="134"/>
      <c r="T644" s="134"/>
      <c r="W644" s="134"/>
      <c r="Z644" s="134"/>
    </row>
    <row r="645" spans="1:26" ht="18" customHeight="1">
      <c r="A645" s="78"/>
      <c r="B645" s="130"/>
      <c r="C645" s="131"/>
      <c r="D645" s="133"/>
      <c r="E645" s="134"/>
      <c r="H645" s="134"/>
      <c r="K645" s="134"/>
      <c r="N645" s="134"/>
      <c r="Q645" s="134"/>
      <c r="T645" s="134"/>
      <c r="W645" s="134"/>
      <c r="Z645" s="134"/>
    </row>
    <row r="646" spans="1:26" ht="18" customHeight="1">
      <c r="A646" s="78"/>
      <c r="B646" s="130"/>
      <c r="C646" s="131"/>
      <c r="D646" s="133"/>
      <c r="E646" s="134"/>
      <c r="H646" s="134"/>
      <c r="K646" s="134"/>
      <c r="N646" s="134"/>
      <c r="Q646" s="134"/>
      <c r="T646" s="134"/>
      <c r="W646" s="134"/>
      <c r="Z646" s="134"/>
    </row>
    <row r="647" spans="1:26" ht="18" customHeight="1">
      <c r="A647" s="78"/>
      <c r="B647" s="130"/>
      <c r="C647" s="131"/>
      <c r="D647" s="133"/>
      <c r="E647" s="134"/>
      <c r="H647" s="134"/>
      <c r="K647" s="134"/>
      <c r="N647" s="134"/>
      <c r="Q647" s="134"/>
      <c r="T647" s="134"/>
      <c r="W647" s="134"/>
      <c r="Z647" s="134"/>
    </row>
    <row r="648" spans="1:26" ht="18" customHeight="1">
      <c r="A648" s="78"/>
      <c r="B648" s="130"/>
      <c r="C648" s="131"/>
      <c r="D648" s="133"/>
      <c r="E648" s="134"/>
      <c r="H648" s="134"/>
      <c r="K648" s="134"/>
      <c r="N648" s="134"/>
      <c r="Q648" s="134"/>
      <c r="T648" s="134"/>
      <c r="W648" s="134"/>
      <c r="Z648" s="134"/>
    </row>
    <row r="649" spans="1:26" ht="18" customHeight="1">
      <c r="A649" s="78"/>
      <c r="B649" s="130"/>
      <c r="C649" s="131"/>
      <c r="D649" s="133"/>
      <c r="E649" s="134"/>
      <c r="H649" s="134"/>
      <c r="K649" s="134"/>
      <c r="N649" s="134"/>
      <c r="Q649" s="134"/>
      <c r="T649" s="134"/>
      <c r="W649" s="134"/>
      <c r="Z649" s="134"/>
    </row>
    <row r="650" spans="1:26" ht="18" customHeight="1">
      <c r="A650" s="78"/>
      <c r="B650" s="130"/>
      <c r="C650" s="131"/>
      <c r="D650" s="133"/>
      <c r="E650" s="134"/>
      <c r="H650" s="134"/>
      <c r="K650" s="134"/>
      <c r="N650" s="134"/>
      <c r="Q650" s="134"/>
      <c r="T650" s="134"/>
      <c r="W650" s="134"/>
      <c r="Z650" s="134"/>
    </row>
    <row r="651" spans="1:26" ht="18" customHeight="1">
      <c r="A651" s="78"/>
      <c r="B651" s="130"/>
      <c r="C651" s="131"/>
      <c r="D651" s="133"/>
      <c r="E651" s="134"/>
      <c r="H651" s="134"/>
      <c r="K651" s="134"/>
      <c r="N651" s="134"/>
      <c r="Q651" s="134"/>
      <c r="T651" s="134"/>
      <c r="W651" s="134"/>
      <c r="Z651" s="134"/>
    </row>
    <row r="652" spans="1:26" ht="18" customHeight="1">
      <c r="A652" s="78"/>
      <c r="B652" s="130"/>
      <c r="C652" s="131"/>
      <c r="D652" s="133"/>
      <c r="E652" s="134"/>
      <c r="H652" s="134"/>
      <c r="K652" s="134"/>
      <c r="N652" s="134"/>
      <c r="Q652" s="134"/>
      <c r="T652" s="134"/>
      <c r="W652" s="134"/>
      <c r="Z652" s="134"/>
    </row>
    <row r="653" spans="1:26" ht="18" customHeight="1">
      <c r="A653" s="78"/>
      <c r="B653" s="130"/>
      <c r="C653" s="131"/>
      <c r="D653" s="133"/>
      <c r="E653" s="134"/>
      <c r="H653" s="134"/>
      <c r="K653" s="134"/>
      <c r="N653" s="134"/>
      <c r="Q653" s="134"/>
      <c r="T653" s="134"/>
      <c r="W653" s="134"/>
      <c r="Z653" s="134"/>
    </row>
    <row r="654" spans="1:26" ht="18" customHeight="1">
      <c r="A654" s="78"/>
      <c r="B654" s="130"/>
      <c r="C654" s="131"/>
      <c r="D654" s="133"/>
      <c r="E654" s="134"/>
      <c r="H654" s="134"/>
      <c r="K654" s="134"/>
      <c r="N654" s="134"/>
      <c r="Q654" s="134"/>
      <c r="T654" s="134"/>
      <c r="W654" s="134"/>
      <c r="Z654" s="134"/>
    </row>
    <row r="655" spans="1:26" ht="18" customHeight="1">
      <c r="A655" s="78"/>
      <c r="B655" s="130"/>
      <c r="C655" s="131"/>
      <c r="D655" s="133"/>
      <c r="E655" s="134"/>
      <c r="H655" s="134"/>
      <c r="K655" s="134"/>
      <c r="N655" s="134"/>
      <c r="Q655" s="134"/>
      <c r="T655" s="134"/>
      <c r="W655" s="134"/>
      <c r="Z655" s="134"/>
    </row>
    <row r="656" spans="1:26" ht="18" customHeight="1">
      <c r="A656" s="78"/>
      <c r="B656" s="130"/>
      <c r="C656" s="131"/>
      <c r="D656" s="133"/>
      <c r="E656" s="134"/>
      <c r="H656" s="134"/>
      <c r="K656" s="134"/>
      <c r="N656" s="134"/>
      <c r="Q656" s="134"/>
      <c r="T656" s="134"/>
      <c r="W656" s="134"/>
      <c r="Z656" s="134"/>
    </row>
    <row r="657" spans="1:26" ht="18" customHeight="1">
      <c r="A657" s="78"/>
      <c r="B657" s="130"/>
      <c r="C657" s="131"/>
      <c r="D657" s="133"/>
      <c r="E657" s="134"/>
      <c r="H657" s="134"/>
      <c r="K657" s="134"/>
      <c r="N657" s="134"/>
      <c r="Q657" s="134"/>
      <c r="T657" s="134"/>
      <c r="W657" s="134"/>
      <c r="Z657" s="134"/>
    </row>
    <row r="658" spans="1:26" ht="18" customHeight="1">
      <c r="A658" s="78"/>
      <c r="B658" s="130"/>
      <c r="C658" s="131"/>
      <c r="D658" s="133"/>
      <c r="E658" s="134"/>
      <c r="H658" s="134"/>
      <c r="K658" s="134"/>
      <c r="N658" s="134"/>
      <c r="Q658" s="134"/>
      <c r="T658" s="134"/>
      <c r="W658" s="134"/>
      <c r="Z658" s="134"/>
    </row>
    <row r="659" spans="1:26" ht="18" customHeight="1">
      <c r="A659" s="78"/>
      <c r="B659" s="130"/>
      <c r="C659" s="131"/>
      <c r="D659" s="133"/>
      <c r="E659" s="134"/>
      <c r="H659" s="134"/>
      <c r="K659" s="134"/>
      <c r="N659" s="134"/>
      <c r="Q659" s="134"/>
      <c r="T659" s="134"/>
      <c r="W659" s="134"/>
      <c r="Z659" s="134"/>
    </row>
    <row r="660" spans="1:26" ht="18" customHeight="1">
      <c r="A660" s="78"/>
      <c r="B660" s="130"/>
      <c r="C660" s="131"/>
      <c r="D660" s="133"/>
      <c r="E660" s="134"/>
      <c r="H660" s="134"/>
      <c r="K660" s="134"/>
      <c r="N660" s="134"/>
      <c r="Q660" s="134"/>
      <c r="T660" s="134"/>
      <c r="W660" s="134"/>
      <c r="Z660" s="134"/>
    </row>
    <row r="661" spans="1:26" ht="18" customHeight="1">
      <c r="A661" s="78"/>
      <c r="B661" s="130"/>
      <c r="C661" s="131"/>
      <c r="D661" s="133"/>
      <c r="E661" s="134"/>
      <c r="H661" s="134"/>
      <c r="K661" s="134"/>
      <c r="N661" s="134"/>
      <c r="Q661" s="134"/>
      <c r="T661" s="134"/>
      <c r="W661" s="134"/>
      <c r="Z661" s="134"/>
    </row>
    <row r="662" spans="1:26" ht="18" customHeight="1">
      <c r="A662" s="78"/>
      <c r="B662" s="130"/>
      <c r="C662" s="131"/>
      <c r="D662" s="133"/>
      <c r="E662" s="134"/>
      <c r="H662" s="134"/>
      <c r="K662" s="134"/>
      <c r="N662" s="134"/>
      <c r="Q662" s="134"/>
      <c r="T662" s="134"/>
      <c r="W662" s="134"/>
      <c r="Z662" s="134"/>
    </row>
    <row r="663" spans="1:26" ht="18" customHeight="1">
      <c r="A663" s="78"/>
      <c r="B663" s="130"/>
      <c r="C663" s="131"/>
      <c r="D663" s="133"/>
      <c r="E663" s="134"/>
      <c r="H663" s="134"/>
      <c r="K663" s="134"/>
      <c r="N663" s="134"/>
      <c r="Q663" s="134"/>
      <c r="T663" s="134"/>
      <c r="W663" s="134"/>
      <c r="Z663" s="134"/>
    </row>
    <row r="664" spans="1:26" ht="18" customHeight="1">
      <c r="A664" s="78"/>
      <c r="B664" s="130"/>
      <c r="C664" s="131"/>
      <c r="D664" s="133"/>
      <c r="E664" s="134"/>
      <c r="H664" s="134"/>
      <c r="K664" s="134"/>
      <c r="N664" s="134"/>
      <c r="Q664" s="134"/>
      <c r="T664" s="134"/>
      <c r="W664" s="134"/>
      <c r="Z664" s="134"/>
    </row>
    <row r="665" spans="1:26" ht="18" customHeight="1">
      <c r="A665" s="78"/>
      <c r="B665" s="130"/>
      <c r="C665" s="131"/>
      <c r="D665" s="133"/>
      <c r="E665" s="134"/>
      <c r="H665" s="134"/>
      <c r="K665" s="134"/>
      <c r="N665" s="134"/>
      <c r="Q665" s="134"/>
      <c r="T665" s="134"/>
      <c r="W665" s="134"/>
      <c r="Z665" s="134"/>
    </row>
    <row r="666" spans="1:26" ht="18" customHeight="1">
      <c r="A666" s="78"/>
      <c r="B666" s="130"/>
      <c r="C666" s="131"/>
      <c r="D666" s="133"/>
      <c r="E666" s="134"/>
      <c r="H666" s="134"/>
      <c r="K666" s="134"/>
      <c r="N666" s="134"/>
      <c r="Q666" s="134"/>
      <c r="T666" s="134"/>
      <c r="W666" s="134"/>
      <c r="Z666" s="134"/>
    </row>
    <row r="667" spans="1:26" ht="18" customHeight="1">
      <c r="A667" s="78"/>
      <c r="B667" s="130"/>
      <c r="C667" s="131"/>
      <c r="D667" s="133"/>
      <c r="E667" s="134"/>
      <c r="H667" s="134"/>
      <c r="K667" s="134"/>
      <c r="N667" s="134"/>
      <c r="Q667" s="134"/>
      <c r="T667" s="134"/>
      <c r="W667" s="134"/>
      <c r="Z667" s="134"/>
    </row>
    <row r="668" spans="1:26" ht="18" customHeight="1">
      <c r="A668" s="78"/>
      <c r="B668" s="130"/>
      <c r="C668" s="131"/>
      <c r="D668" s="133"/>
      <c r="E668" s="134"/>
      <c r="H668" s="134"/>
      <c r="K668" s="134"/>
      <c r="N668" s="134"/>
      <c r="Q668" s="134"/>
      <c r="T668" s="134"/>
      <c r="W668" s="134"/>
      <c r="Z668" s="134"/>
    </row>
    <row r="669" spans="1:26" ht="18" customHeight="1">
      <c r="A669" s="78"/>
      <c r="B669" s="130"/>
      <c r="C669" s="131"/>
      <c r="D669" s="133"/>
      <c r="E669" s="134"/>
      <c r="H669" s="134"/>
      <c r="K669" s="134"/>
      <c r="N669" s="134"/>
      <c r="Q669" s="134"/>
      <c r="T669" s="134"/>
      <c r="W669" s="134"/>
      <c r="Z669" s="134"/>
    </row>
    <row r="670" spans="1:26" ht="18" customHeight="1">
      <c r="A670" s="78"/>
      <c r="B670" s="130"/>
      <c r="C670" s="131"/>
      <c r="D670" s="133"/>
      <c r="E670" s="134"/>
      <c r="H670" s="134"/>
      <c r="K670" s="134"/>
      <c r="N670" s="134"/>
      <c r="Q670" s="134"/>
      <c r="T670" s="134"/>
      <c r="W670" s="134"/>
      <c r="Z670" s="134"/>
    </row>
    <row r="671" spans="1:26" ht="18" customHeight="1">
      <c r="A671" s="78"/>
      <c r="B671" s="130"/>
      <c r="C671" s="131"/>
      <c r="D671" s="133"/>
      <c r="E671" s="134"/>
      <c r="H671" s="134"/>
      <c r="K671" s="134"/>
      <c r="N671" s="134"/>
      <c r="Q671" s="134"/>
      <c r="T671" s="134"/>
      <c r="W671" s="134"/>
      <c r="Z671" s="134"/>
    </row>
    <row r="672" spans="1:26" ht="18" customHeight="1">
      <c r="A672" s="78"/>
      <c r="B672" s="130"/>
      <c r="C672" s="131"/>
      <c r="D672" s="133"/>
      <c r="E672" s="134"/>
      <c r="H672" s="134"/>
      <c r="K672" s="134"/>
      <c r="N672" s="134"/>
      <c r="Q672" s="134"/>
      <c r="T672" s="134"/>
      <c r="W672" s="134"/>
      <c r="Z672" s="134"/>
    </row>
    <row r="673" spans="1:26" ht="18" customHeight="1">
      <c r="A673" s="78"/>
      <c r="B673" s="130"/>
      <c r="C673" s="131"/>
      <c r="D673" s="133"/>
      <c r="E673" s="134"/>
      <c r="H673" s="134"/>
      <c r="K673" s="134"/>
      <c r="N673" s="134"/>
      <c r="Q673" s="134"/>
      <c r="T673" s="134"/>
      <c r="W673" s="134"/>
      <c r="Z673" s="134"/>
    </row>
    <row r="674" spans="1:26" ht="18" customHeight="1">
      <c r="A674" s="78"/>
      <c r="B674" s="130"/>
      <c r="C674" s="131"/>
      <c r="D674" s="133"/>
      <c r="E674" s="134"/>
      <c r="H674" s="134"/>
      <c r="K674" s="134"/>
      <c r="N674" s="134"/>
      <c r="Q674" s="134"/>
      <c r="T674" s="134"/>
      <c r="W674" s="134"/>
      <c r="Z674" s="134"/>
    </row>
    <row r="675" spans="1:26" ht="18" customHeight="1">
      <c r="A675" s="78"/>
      <c r="B675" s="130"/>
      <c r="C675" s="131"/>
      <c r="D675" s="133"/>
      <c r="E675" s="134"/>
      <c r="H675" s="134"/>
      <c r="K675" s="134"/>
      <c r="N675" s="134"/>
      <c r="Q675" s="134"/>
      <c r="T675" s="134"/>
      <c r="W675" s="134"/>
      <c r="Z675" s="134"/>
    </row>
    <row r="676" spans="1:26" ht="18" customHeight="1">
      <c r="A676" s="78"/>
      <c r="B676" s="130"/>
      <c r="C676" s="131"/>
      <c r="D676" s="133"/>
      <c r="E676" s="134"/>
      <c r="H676" s="134"/>
      <c r="K676" s="134"/>
      <c r="N676" s="134"/>
      <c r="Q676" s="134"/>
      <c r="T676" s="134"/>
      <c r="W676" s="134"/>
      <c r="Z676" s="134"/>
    </row>
    <row r="677" spans="1:26" ht="18" customHeight="1">
      <c r="A677" s="78"/>
      <c r="B677" s="130"/>
      <c r="C677" s="131"/>
      <c r="D677" s="133"/>
      <c r="E677" s="134"/>
      <c r="H677" s="134"/>
      <c r="K677" s="134"/>
      <c r="N677" s="134"/>
      <c r="Q677" s="134"/>
      <c r="T677" s="134"/>
      <c r="W677" s="134"/>
      <c r="Z677" s="134"/>
    </row>
    <row r="678" spans="1:26" ht="18" customHeight="1">
      <c r="A678" s="78"/>
      <c r="B678" s="130"/>
      <c r="C678" s="131"/>
      <c r="D678" s="133"/>
      <c r="E678" s="134"/>
      <c r="H678" s="134"/>
      <c r="K678" s="134"/>
      <c r="N678" s="134"/>
      <c r="Q678" s="134"/>
      <c r="T678" s="134"/>
      <c r="W678" s="134"/>
      <c r="Z678" s="134"/>
    </row>
    <row r="679" spans="1:26" ht="18" customHeight="1">
      <c r="A679" s="78"/>
      <c r="B679" s="130"/>
      <c r="C679" s="131"/>
      <c r="D679" s="133"/>
      <c r="E679" s="134"/>
      <c r="H679" s="134"/>
      <c r="K679" s="134"/>
      <c r="N679" s="134"/>
      <c r="Q679" s="134"/>
      <c r="T679" s="134"/>
      <c r="W679" s="134"/>
      <c r="Z679" s="134"/>
    </row>
    <row r="680" spans="1:26" ht="18" customHeight="1">
      <c r="A680" s="78"/>
      <c r="B680" s="130"/>
      <c r="C680" s="131"/>
      <c r="D680" s="133"/>
      <c r="E680" s="134"/>
      <c r="H680" s="134"/>
      <c r="K680" s="134"/>
      <c r="N680" s="134"/>
      <c r="Q680" s="134"/>
      <c r="T680" s="134"/>
      <c r="W680" s="134"/>
      <c r="Z680" s="134"/>
    </row>
    <row r="681" spans="1:26" ht="18" customHeight="1">
      <c r="A681" s="78"/>
      <c r="B681" s="130"/>
      <c r="C681" s="131"/>
      <c r="D681" s="133"/>
      <c r="E681" s="134"/>
      <c r="H681" s="134"/>
      <c r="K681" s="134"/>
      <c r="N681" s="134"/>
      <c r="Q681" s="134"/>
      <c r="T681" s="134"/>
      <c r="W681" s="134"/>
      <c r="Z681" s="134"/>
    </row>
    <row r="682" spans="1:26" ht="18" customHeight="1">
      <c r="A682" s="78"/>
      <c r="B682" s="130"/>
      <c r="C682" s="131"/>
      <c r="D682" s="133"/>
      <c r="E682" s="134"/>
      <c r="H682" s="134"/>
      <c r="K682" s="134"/>
      <c r="N682" s="134"/>
      <c r="Q682" s="134"/>
      <c r="T682" s="134"/>
      <c r="W682" s="134"/>
      <c r="Z682" s="134"/>
    </row>
    <row r="683" spans="1:26" ht="18" customHeight="1">
      <c r="A683" s="78"/>
      <c r="B683" s="130"/>
      <c r="C683" s="131"/>
      <c r="D683" s="133"/>
      <c r="E683" s="134"/>
      <c r="H683" s="134"/>
      <c r="K683" s="134"/>
      <c r="N683" s="134"/>
      <c r="Q683" s="134"/>
      <c r="T683" s="134"/>
      <c r="W683" s="134"/>
      <c r="Z683" s="134"/>
    </row>
    <row r="684" spans="1:26" ht="18" customHeight="1">
      <c r="A684" s="78"/>
      <c r="B684" s="130"/>
      <c r="C684" s="131"/>
      <c r="D684" s="133"/>
      <c r="E684" s="134"/>
      <c r="H684" s="134"/>
      <c r="K684" s="134"/>
      <c r="N684" s="134"/>
      <c r="Q684" s="134"/>
      <c r="T684" s="134"/>
      <c r="W684" s="134"/>
      <c r="Z684" s="134"/>
    </row>
    <row r="685" spans="1:26" ht="18" customHeight="1">
      <c r="A685" s="78"/>
      <c r="B685" s="130"/>
      <c r="C685" s="131"/>
      <c r="D685" s="133"/>
      <c r="E685" s="134"/>
      <c r="H685" s="134"/>
      <c r="K685" s="134"/>
      <c r="N685" s="134"/>
      <c r="Q685" s="134"/>
      <c r="T685" s="134"/>
      <c r="W685" s="134"/>
      <c r="Z685" s="134"/>
    </row>
    <row r="686" spans="1:26" ht="18" customHeight="1">
      <c r="A686" s="78"/>
      <c r="B686" s="130"/>
      <c r="C686" s="131"/>
      <c r="D686" s="133"/>
      <c r="E686" s="134"/>
      <c r="H686" s="134"/>
      <c r="K686" s="134"/>
      <c r="N686" s="134"/>
      <c r="Q686" s="134"/>
      <c r="T686" s="134"/>
      <c r="W686" s="134"/>
      <c r="Z686" s="134"/>
    </row>
    <row r="687" spans="1:26" ht="18" customHeight="1">
      <c r="A687" s="78"/>
      <c r="B687" s="130"/>
      <c r="C687" s="131"/>
      <c r="D687" s="133"/>
      <c r="E687" s="134"/>
      <c r="H687" s="134"/>
      <c r="K687" s="134"/>
      <c r="N687" s="134"/>
      <c r="Q687" s="134"/>
      <c r="T687" s="134"/>
      <c r="W687" s="134"/>
      <c r="Z687" s="134"/>
    </row>
    <row r="688" spans="1:26" ht="18" customHeight="1">
      <c r="A688" s="78"/>
      <c r="B688" s="130"/>
      <c r="C688" s="131"/>
      <c r="D688" s="133"/>
      <c r="E688" s="134"/>
      <c r="H688" s="134"/>
      <c r="K688" s="134"/>
      <c r="N688" s="134"/>
      <c r="Q688" s="134"/>
      <c r="T688" s="134"/>
      <c r="W688" s="134"/>
      <c r="Z688" s="134"/>
    </row>
    <row r="689" spans="1:26" ht="18" customHeight="1">
      <c r="A689" s="78"/>
      <c r="B689" s="130"/>
      <c r="C689" s="131"/>
      <c r="D689" s="133"/>
      <c r="E689" s="134"/>
      <c r="H689" s="134"/>
      <c r="K689" s="134"/>
      <c r="N689" s="134"/>
      <c r="Q689" s="134"/>
      <c r="T689" s="134"/>
      <c r="W689" s="134"/>
      <c r="Z689" s="134"/>
    </row>
    <row r="690" spans="1:26" ht="18" customHeight="1">
      <c r="A690" s="78"/>
      <c r="B690" s="130"/>
      <c r="C690" s="131"/>
      <c r="D690" s="133"/>
      <c r="E690" s="134"/>
      <c r="H690" s="134"/>
      <c r="K690" s="134"/>
      <c r="N690" s="134"/>
      <c r="Q690" s="134"/>
      <c r="T690" s="134"/>
      <c r="W690" s="134"/>
      <c r="Z690" s="134"/>
    </row>
    <row r="691" spans="1:26" ht="18" customHeight="1">
      <c r="A691" s="78"/>
      <c r="B691" s="130"/>
      <c r="C691" s="131"/>
      <c r="D691" s="133"/>
      <c r="E691" s="134"/>
      <c r="H691" s="134"/>
      <c r="K691" s="134"/>
      <c r="N691" s="134"/>
      <c r="Q691" s="134"/>
      <c r="T691" s="134"/>
      <c r="W691" s="134"/>
      <c r="Z691" s="134"/>
    </row>
    <row r="692" spans="1:26" ht="18" customHeight="1">
      <c r="A692" s="78"/>
      <c r="B692" s="130"/>
      <c r="C692" s="131"/>
      <c r="D692" s="133"/>
      <c r="E692" s="134"/>
      <c r="H692" s="134"/>
      <c r="K692" s="134"/>
      <c r="N692" s="134"/>
      <c r="Q692" s="134"/>
      <c r="T692" s="134"/>
      <c r="W692" s="134"/>
      <c r="Z692" s="134"/>
    </row>
    <row r="693" spans="1:26" ht="18" customHeight="1">
      <c r="A693" s="78"/>
      <c r="B693" s="130"/>
      <c r="C693" s="131"/>
      <c r="D693" s="133"/>
      <c r="E693" s="134"/>
      <c r="H693" s="134"/>
      <c r="K693" s="134"/>
      <c r="N693" s="134"/>
      <c r="Q693" s="134"/>
      <c r="T693" s="134"/>
      <c r="W693" s="134"/>
      <c r="Z693" s="134"/>
    </row>
    <row r="694" spans="1:26" ht="18" customHeight="1">
      <c r="A694" s="78"/>
      <c r="B694" s="130"/>
      <c r="C694" s="131"/>
      <c r="D694" s="133"/>
      <c r="E694" s="134"/>
      <c r="H694" s="134"/>
      <c r="K694" s="134"/>
      <c r="N694" s="134"/>
      <c r="Q694" s="134"/>
      <c r="T694" s="134"/>
      <c r="W694" s="134"/>
      <c r="Z694" s="134"/>
    </row>
    <row r="695" spans="1:26" ht="18" customHeight="1">
      <c r="A695" s="78"/>
      <c r="B695" s="130"/>
      <c r="C695" s="131"/>
      <c r="D695" s="133"/>
      <c r="E695" s="134"/>
      <c r="H695" s="134"/>
      <c r="K695" s="134"/>
      <c r="N695" s="134"/>
      <c r="Q695" s="134"/>
      <c r="T695" s="134"/>
      <c r="W695" s="134"/>
      <c r="Z695" s="134"/>
    </row>
    <row r="696" spans="1:26" ht="18" customHeight="1">
      <c r="A696" s="78"/>
      <c r="B696" s="130"/>
      <c r="C696" s="131"/>
      <c r="D696" s="133"/>
      <c r="E696" s="134"/>
      <c r="H696" s="134"/>
      <c r="K696" s="134"/>
      <c r="N696" s="134"/>
      <c r="Q696" s="134"/>
      <c r="T696" s="134"/>
      <c r="W696" s="134"/>
      <c r="Z696" s="134"/>
    </row>
    <row r="697" spans="1:26" ht="18" customHeight="1">
      <c r="A697" s="78"/>
      <c r="B697" s="130"/>
      <c r="C697" s="131"/>
      <c r="D697" s="133"/>
      <c r="E697" s="134"/>
      <c r="H697" s="134"/>
      <c r="K697" s="134"/>
      <c r="N697" s="134"/>
      <c r="Q697" s="134"/>
      <c r="T697" s="134"/>
      <c r="W697" s="134"/>
      <c r="Z697" s="134"/>
    </row>
    <row r="698" spans="1:26" ht="18" customHeight="1">
      <c r="A698" s="78"/>
      <c r="B698" s="130"/>
      <c r="C698" s="131"/>
      <c r="D698" s="133"/>
      <c r="E698" s="134"/>
      <c r="H698" s="134"/>
      <c r="K698" s="134"/>
      <c r="N698" s="134"/>
      <c r="Q698" s="134"/>
      <c r="T698" s="134"/>
      <c r="W698" s="134"/>
      <c r="Z698" s="134"/>
    </row>
    <row r="699" spans="1:26" ht="18" customHeight="1">
      <c r="A699" s="78"/>
      <c r="B699" s="130"/>
      <c r="C699" s="131"/>
      <c r="D699" s="133"/>
      <c r="E699" s="134"/>
      <c r="H699" s="134"/>
      <c r="K699" s="134"/>
      <c r="N699" s="134"/>
      <c r="Q699" s="134"/>
      <c r="T699" s="134"/>
      <c r="W699" s="134"/>
      <c r="Z699" s="134"/>
    </row>
    <row r="700" spans="1:26" ht="18" customHeight="1">
      <c r="A700" s="78"/>
      <c r="B700" s="130"/>
      <c r="C700" s="131"/>
      <c r="D700" s="133"/>
      <c r="E700" s="134"/>
      <c r="H700" s="134"/>
      <c r="K700" s="134"/>
      <c r="N700" s="134"/>
      <c r="Q700" s="134"/>
      <c r="T700" s="134"/>
      <c r="W700" s="134"/>
      <c r="Z700" s="134"/>
    </row>
    <row r="701" spans="1:26" ht="18" customHeight="1">
      <c r="A701" s="78"/>
      <c r="B701" s="130"/>
      <c r="C701" s="131"/>
      <c r="D701" s="133"/>
      <c r="E701" s="134"/>
      <c r="H701" s="134"/>
      <c r="K701" s="134"/>
      <c r="N701" s="134"/>
      <c r="Q701" s="134"/>
      <c r="T701" s="134"/>
      <c r="W701" s="134"/>
      <c r="Z701" s="134"/>
    </row>
    <row r="702" spans="1:26" ht="18" customHeight="1">
      <c r="A702" s="78"/>
      <c r="B702" s="130"/>
      <c r="C702" s="131"/>
      <c r="D702" s="133"/>
      <c r="E702" s="134"/>
      <c r="H702" s="134"/>
      <c r="K702" s="134"/>
      <c r="N702" s="134"/>
      <c r="Q702" s="134"/>
      <c r="T702" s="134"/>
      <c r="W702" s="134"/>
      <c r="Z702" s="134"/>
    </row>
    <row r="703" spans="1:26" ht="18" customHeight="1">
      <c r="A703" s="78"/>
      <c r="B703" s="130"/>
      <c r="C703" s="131"/>
      <c r="D703" s="133"/>
      <c r="E703" s="134"/>
      <c r="H703" s="134"/>
      <c r="K703" s="134"/>
      <c r="N703" s="134"/>
      <c r="Q703" s="134"/>
      <c r="T703" s="134"/>
      <c r="W703" s="134"/>
      <c r="Z703" s="134"/>
    </row>
    <row r="704" spans="1:26" ht="18" customHeight="1">
      <c r="A704" s="78"/>
      <c r="B704" s="130"/>
      <c r="C704" s="131"/>
      <c r="D704" s="133"/>
      <c r="E704" s="134"/>
      <c r="H704" s="134"/>
      <c r="K704" s="134"/>
      <c r="N704" s="134"/>
      <c r="Q704" s="134"/>
      <c r="T704" s="134"/>
      <c r="W704" s="134"/>
      <c r="Z704" s="134"/>
    </row>
    <row r="705" spans="1:26" ht="18" customHeight="1">
      <c r="A705" s="78"/>
      <c r="B705" s="130"/>
      <c r="C705" s="131"/>
      <c r="D705" s="133"/>
      <c r="E705" s="134"/>
      <c r="H705" s="134"/>
      <c r="K705" s="134"/>
      <c r="N705" s="134"/>
      <c r="Q705" s="134"/>
      <c r="T705" s="134"/>
      <c r="W705" s="134"/>
      <c r="Z705" s="134"/>
    </row>
    <row r="706" spans="1:26" ht="18" customHeight="1">
      <c r="A706" s="78"/>
      <c r="B706" s="130"/>
      <c r="C706" s="131"/>
      <c r="D706" s="133"/>
      <c r="E706" s="134"/>
      <c r="H706" s="134"/>
      <c r="K706" s="134"/>
      <c r="N706" s="134"/>
      <c r="Q706" s="134"/>
      <c r="T706" s="134"/>
      <c r="W706" s="134"/>
      <c r="Z706" s="134"/>
    </row>
    <row r="707" spans="1:26" ht="18" customHeight="1">
      <c r="A707" s="78"/>
      <c r="B707" s="130"/>
      <c r="C707" s="131"/>
      <c r="D707" s="133"/>
      <c r="E707" s="134"/>
      <c r="H707" s="134"/>
      <c r="K707" s="134"/>
      <c r="N707" s="134"/>
      <c r="Q707" s="134"/>
      <c r="T707" s="134"/>
      <c r="W707" s="134"/>
      <c r="Z707" s="134"/>
    </row>
    <row r="708" spans="1:26" ht="18" customHeight="1">
      <c r="A708" s="78"/>
      <c r="B708" s="130"/>
      <c r="C708" s="131"/>
      <c r="D708" s="133"/>
      <c r="E708" s="134"/>
      <c r="H708" s="134"/>
      <c r="K708" s="134"/>
      <c r="N708" s="134"/>
      <c r="Q708" s="134"/>
      <c r="T708" s="134"/>
      <c r="W708" s="134"/>
      <c r="Z708" s="134"/>
    </row>
    <row r="709" spans="1:26" ht="18" customHeight="1">
      <c r="A709" s="78"/>
      <c r="B709" s="130"/>
      <c r="C709" s="131"/>
      <c r="D709" s="133"/>
      <c r="E709" s="134"/>
      <c r="H709" s="134"/>
      <c r="K709" s="134"/>
      <c r="N709" s="134"/>
      <c r="Q709" s="134"/>
      <c r="T709" s="134"/>
      <c r="W709" s="134"/>
      <c r="Z709" s="134"/>
    </row>
    <row r="710" spans="1:26" ht="18" customHeight="1">
      <c r="A710" s="78"/>
      <c r="B710" s="130"/>
      <c r="C710" s="131"/>
      <c r="D710" s="133"/>
      <c r="E710" s="134"/>
      <c r="H710" s="134"/>
      <c r="K710" s="134"/>
      <c r="N710" s="134"/>
      <c r="Q710" s="134"/>
      <c r="T710" s="134"/>
      <c r="W710" s="134"/>
      <c r="Z710" s="134"/>
    </row>
    <row r="711" spans="1:26" ht="18" customHeight="1">
      <c r="A711" s="78"/>
      <c r="B711" s="130"/>
      <c r="C711" s="131"/>
      <c r="D711" s="133"/>
      <c r="E711" s="134"/>
      <c r="H711" s="134"/>
      <c r="K711" s="134"/>
      <c r="N711" s="134"/>
      <c r="Q711" s="134"/>
      <c r="T711" s="134"/>
      <c r="W711" s="134"/>
      <c r="Z711" s="134"/>
    </row>
    <row r="712" spans="1:26" ht="18" customHeight="1">
      <c r="A712" s="78"/>
      <c r="B712" s="130"/>
      <c r="C712" s="131"/>
      <c r="D712" s="133"/>
      <c r="E712" s="134"/>
      <c r="H712" s="134"/>
      <c r="K712" s="134"/>
      <c r="N712" s="134"/>
      <c r="Q712" s="134"/>
      <c r="T712" s="134"/>
      <c r="W712" s="134"/>
      <c r="Z712" s="134"/>
    </row>
    <row r="713" spans="1:26" ht="18" customHeight="1">
      <c r="A713" s="78"/>
      <c r="B713" s="130"/>
      <c r="C713" s="131"/>
      <c r="D713" s="133"/>
      <c r="E713" s="134"/>
      <c r="H713" s="134"/>
      <c r="K713" s="134"/>
      <c r="N713" s="134"/>
      <c r="Q713" s="134"/>
      <c r="T713" s="134"/>
      <c r="W713" s="134"/>
      <c r="Z713" s="134"/>
    </row>
    <row r="714" spans="1:26" ht="18" customHeight="1">
      <c r="A714" s="78"/>
      <c r="B714" s="130"/>
      <c r="C714" s="131"/>
      <c r="D714" s="133"/>
      <c r="E714" s="134"/>
      <c r="H714" s="134"/>
      <c r="K714" s="134"/>
      <c r="N714" s="134"/>
      <c r="Q714" s="134"/>
      <c r="T714" s="134"/>
      <c r="W714" s="134"/>
      <c r="Z714" s="134"/>
    </row>
    <row r="715" spans="1:26" ht="18" customHeight="1">
      <c r="A715" s="78"/>
      <c r="B715" s="130"/>
      <c r="C715" s="131"/>
      <c r="D715" s="133"/>
      <c r="E715" s="134"/>
      <c r="H715" s="134"/>
      <c r="K715" s="134"/>
      <c r="N715" s="134"/>
      <c r="Q715" s="134"/>
      <c r="T715" s="134"/>
      <c r="W715" s="134"/>
      <c r="Z715" s="134"/>
    </row>
    <row r="716" spans="1:26" ht="18" customHeight="1">
      <c r="A716" s="78"/>
      <c r="B716" s="130"/>
      <c r="C716" s="131"/>
      <c r="D716" s="133"/>
      <c r="E716" s="134"/>
      <c r="H716" s="134"/>
      <c r="K716" s="134"/>
      <c r="N716" s="134"/>
      <c r="Q716" s="134"/>
      <c r="T716" s="134"/>
      <c r="W716" s="134"/>
      <c r="Z716" s="134"/>
    </row>
    <row r="717" spans="1:26" ht="18" customHeight="1">
      <c r="A717" s="78"/>
      <c r="B717" s="130"/>
      <c r="C717" s="131"/>
      <c r="D717" s="133"/>
      <c r="E717" s="134"/>
      <c r="H717" s="134"/>
      <c r="K717" s="134"/>
      <c r="N717" s="134"/>
      <c r="Q717" s="134"/>
      <c r="T717" s="134"/>
      <c r="W717" s="134"/>
      <c r="Z717" s="134"/>
    </row>
    <row r="718" spans="1:26" ht="18" customHeight="1">
      <c r="A718" s="78"/>
      <c r="B718" s="130"/>
      <c r="C718" s="131"/>
      <c r="D718" s="133"/>
      <c r="E718" s="134"/>
      <c r="H718" s="134"/>
      <c r="K718" s="134"/>
      <c r="N718" s="134"/>
      <c r="Q718" s="134"/>
      <c r="T718" s="134"/>
      <c r="W718" s="134"/>
      <c r="Z718" s="134"/>
    </row>
    <row r="719" spans="1:26" ht="18" customHeight="1">
      <c r="A719" s="78"/>
      <c r="B719" s="130"/>
      <c r="C719" s="131"/>
      <c r="D719" s="133"/>
      <c r="E719" s="134"/>
      <c r="H719" s="134"/>
      <c r="K719" s="134"/>
      <c r="N719" s="134"/>
      <c r="Q719" s="134"/>
      <c r="T719" s="134"/>
      <c r="W719" s="134"/>
      <c r="Z719" s="134"/>
    </row>
    <row r="720" spans="1:26" ht="18" customHeight="1">
      <c r="A720" s="78"/>
      <c r="B720" s="130"/>
      <c r="C720" s="131"/>
      <c r="D720" s="133"/>
      <c r="E720" s="134"/>
      <c r="H720" s="134"/>
      <c r="K720" s="134"/>
      <c r="N720" s="134"/>
      <c r="Q720" s="134"/>
      <c r="T720" s="134"/>
      <c r="W720" s="134"/>
      <c r="Z720" s="134"/>
    </row>
    <row r="721" spans="1:26" ht="18" customHeight="1">
      <c r="A721" s="78"/>
      <c r="B721" s="130"/>
      <c r="C721" s="131"/>
      <c r="D721" s="133"/>
      <c r="E721" s="134"/>
      <c r="H721" s="134"/>
      <c r="K721" s="134"/>
      <c r="N721" s="134"/>
      <c r="Q721" s="134"/>
      <c r="T721" s="134"/>
      <c r="W721" s="134"/>
      <c r="Z721" s="134"/>
    </row>
    <row r="722" spans="1:26" ht="18" customHeight="1">
      <c r="A722" s="78"/>
      <c r="B722" s="130"/>
      <c r="C722" s="131"/>
      <c r="D722" s="133"/>
      <c r="E722" s="134"/>
      <c r="H722" s="134"/>
      <c r="K722" s="134"/>
      <c r="N722" s="134"/>
      <c r="Q722" s="134"/>
      <c r="T722" s="134"/>
      <c r="W722" s="134"/>
      <c r="Z722" s="134"/>
    </row>
    <row r="723" spans="1:26" ht="18" customHeight="1">
      <c r="A723" s="78"/>
      <c r="B723" s="130"/>
      <c r="C723" s="131"/>
      <c r="D723" s="133"/>
      <c r="E723" s="134"/>
      <c r="H723" s="134"/>
      <c r="K723" s="134"/>
      <c r="N723" s="134"/>
      <c r="Q723" s="134"/>
      <c r="T723" s="134"/>
      <c r="W723" s="134"/>
      <c r="Z723" s="134"/>
    </row>
    <row r="724" spans="1:26" ht="18" customHeight="1">
      <c r="A724" s="78"/>
      <c r="B724" s="130"/>
      <c r="C724" s="131"/>
      <c r="D724" s="133"/>
      <c r="E724" s="134"/>
      <c r="H724" s="134"/>
      <c r="K724" s="134"/>
      <c r="N724" s="134"/>
      <c r="Q724" s="134"/>
      <c r="T724" s="134"/>
      <c r="W724" s="134"/>
      <c r="Z724" s="134"/>
    </row>
    <row r="725" spans="1:26" ht="18" customHeight="1">
      <c r="A725" s="78"/>
      <c r="B725" s="130"/>
      <c r="C725" s="131"/>
      <c r="D725" s="133"/>
      <c r="E725" s="134"/>
      <c r="H725" s="134"/>
      <c r="K725" s="134"/>
      <c r="N725" s="134"/>
      <c r="Q725" s="134"/>
      <c r="T725" s="134"/>
      <c r="W725" s="134"/>
      <c r="Z725" s="134"/>
    </row>
    <row r="726" spans="1:26" ht="18" customHeight="1">
      <c r="A726" s="78"/>
      <c r="B726" s="130"/>
      <c r="C726" s="131"/>
      <c r="D726" s="133"/>
      <c r="E726" s="134"/>
      <c r="H726" s="134"/>
      <c r="K726" s="134"/>
      <c r="N726" s="134"/>
      <c r="Q726" s="134"/>
      <c r="T726" s="134"/>
      <c r="W726" s="134"/>
      <c r="Z726" s="134"/>
    </row>
    <row r="727" spans="1:26" ht="18" customHeight="1">
      <c r="A727" s="78"/>
      <c r="B727" s="130"/>
      <c r="C727" s="131"/>
      <c r="D727" s="133"/>
      <c r="E727" s="134"/>
      <c r="H727" s="134"/>
      <c r="K727" s="134"/>
      <c r="N727" s="134"/>
      <c r="Q727" s="134"/>
      <c r="T727" s="134"/>
      <c r="W727" s="134"/>
      <c r="Z727" s="134"/>
    </row>
    <row r="728" spans="1:26" ht="18" customHeight="1">
      <c r="A728" s="78"/>
      <c r="B728" s="130"/>
      <c r="C728" s="131"/>
      <c r="D728" s="133"/>
      <c r="E728" s="134"/>
      <c r="H728" s="134"/>
      <c r="K728" s="134"/>
      <c r="N728" s="134"/>
      <c r="Q728" s="134"/>
      <c r="T728" s="134"/>
      <c r="W728" s="134"/>
      <c r="Z728" s="134"/>
    </row>
    <row r="729" spans="1:26" ht="18" customHeight="1">
      <c r="A729" s="78"/>
      <c r="B729" s="130"/>
      <c r="C729" s="131"/>
      <c r="D729" s="133"/>
      <c r="E729" s="134"/>
      <c r="H729" s="134"/>
      <c r="K729" s="134"/>
      <c r="N729" s="134"/>
      <c r="Q729" s="134"/>
      <c r="T729" s="134"/>
      <c r="W729" s="134"/>
      <c r="Z729" s="134"/>
    </row>
    <row r="730" spans="1:26" ht="18" customHeight="1">
      <c r="A730" s="78"/>
      <c r="B730" s="130"/>
      <c r="C730" s="131"/>
      <c r="D730" s="133"/>
      <c r="E730" s="134"/>
      <c r="H730" s="134"/>
      <c r="K730" s="134"/>
      <c r="N730" s="134"/>
      <c r="Q730" s="134"/>
      <c r="T730" s="134"/>
      <c r="W730" s="134"/>
      <c r="Z730" s="134"/>
    </row>
    <row r="731" spans="1:26" ht="18" customHeight="1">
      <c r="A731" s="78"/>
      <c r="B731" s="130"/>
      <c r="C731" s="131"/>
      <c r="D731" s="133"/>
      <c r="E731" s="134"/>
      <c r="H731" s="134"/>
      <c r="K731" s="134"/>
      <c r="N731" s="134"/>
      <c r="Q731" s="134"/>
      <c r="T731" s="134"/>
      <c r="W731" s="134"/>
      <c r="Z731" s="134"/>
    </row>
    <row r="732" spans="1:26" ht="18" customHeight="1">
      <c r="A732" s="78"/>
      <c r="B732" s="130"/>
      <c r="C732" s="131"/>
      <c r="D732" s="133"/>
      <c r="E732" s="134"/>
      <c r="H732" s="134"/>
      <c r="K732" s="134"/>
      <c r="N732" s="134"/>
      <c r="Q732" s="134"/>
      <c r="T732" s="134"/>
      <c r="W732" s="134"/>
      <c r="Z732" s="134"/>
    </row>
    <row r="733" spans="1:26" ht="18" customHeight="1">
      <c r="A733" s="78"/>
      <c r="B733" s="130"/>
      <c r="C733" s="131"/>
      <c r="D733" s="133"/>
      <c r="E733" s="134"/>
      <c r="H733" s="134"/>
      <c r="K733" s="134"/>
      <c r="N733" s="134"/>
      <c r="Q733" s="134"/>
      <c r="T733" s="134"/>
      <c r="W733" s="134"/>
      <c r="Z733" s="134"/>
    </row>
    <row r="734" spans="1:26" ht="18" customHeight="1">
      <c r="A734" s="78"/>
      <c r="B734" s="130"/>
      <c r="C734" s="131"/>
      <c r="D734" s="133"/>
      <c r="E734" s="134"/>
      <c r="H734" s="134"/>
      <c r="K734" s="134"/>
      <c r="N734" s="134"/>
      <c r="Q734" s="134"/>
      <c r="T734" s="134"/>
      <c r="W734" s="134"/>
      <c r="Z734" s="134"/>
    </row>
    <row r="735" spans="1:26" ht="18" customHeight="1">
      <c r="A735" s="78"/>
      <c r="B735" s="130"/>
      <c r="C735" s="131"/>
      <c r="D735" s="133"/>
      <c r="E735" s="134"/>
      <c r="H735" s="134"/>
      <c r="K735" s="134"/>
      <c r="N735" s="134"/>
      <c r="Q735" s="134"/>
      <c r="T735" s="134"/>
      <c r="W735" s="134"/>
      <c r="Z735" s="134"/>
    </row>
    <row r="736" spans="1:26" ht="18" customHeight="1">
      <c r="A736" s="78"/>
      <c r="B736" s="130"/>
      <c r="C736" s="131"/>
      <c r="D736" s="133"/>
      <c r="E736" s="134"/>
      <c r="H736" s="134"/>
      <c r="K736" s="134"/>
      <c r="N736" s="134"/>
      <c r="Q736" s="134"/>
      <c r="T736" s="134"/>
      <c r="W736" s="134"/>
      <c r="Z736" s="134"/>
    </row>
    <row r="737" spans="1:26" ht="18" customHeight="1">
      <c r="A737" s="78"/>
      <c r="B737" s="130"/>
      <c r="C737" s="131"/>
      <c r="D737" s="133"/>
      <c r="E737" s="134"/>
      <c r="H737" s="134"/>
      <c r="K737" s="134"/>
      <c r="N737" s="134"/>
      <c r="Q737" s="134"/>
      <c r="T737" s="134"/>
      <c r="W737" s="134"/>
      <c r="Z737" s="134"/>
    </row>
    <row r="738" spans="1:26" ht="18" customHeight="1">
      <c r="A738" s="78"/>
      <c r="B738" s="130"/>
      <c r="C738" s="131"/>
      <c r="D738" s="133"/>
      <c r="E738" s="134"/>
      <c r="H738" s="134"/>
      <c r="K738" s="134"/>
      <c r="N738" s="134"/>
      <c r="Q738" s="134"/>
      <c r="T738" s="134"/>
      <c r="W738" s="134"/>
      <c r="Z738" s="134"/>
    </row>
    <row r="739" spans="1:26" ht="18" customHeight="1">
      <c r="A739" s="78"/>
      <c r="B739" s="130"/>
      <c r="C739" s="131"/>
      <c r="D739" s="133"/>
      <c r="E739" s="134"/>
      <c r="H739" s="134"/>
      <c r="K739" s="134"/>
      <c r="N739" s="134"/>
      <c r="Q739" s="134"/>
      <c r="T739" s="134"/>
      <c r="W739" s="134"/>
      <c r="Z739" s="134"/>
    </row>
    <row r="740" spans="1:26" ht="18" customHeight="1">
      <c r="A740" s="78"/>
      <c r="B740" s="130"/>
      <c r="C740" s="131"/>
      <c r="D740" s="133"/>
      <c r="E740" s="134"/>
      <c r="H740" s="134"/>
      <c r="K740" s="134"/>
      <c r="N740" s="134"/>
      <c r="Q740" s="134"/>
      <c r="T740" s="134"/>
      <c r="W740" s="134"/>
      <c r="Z740" s="134"/>
    </row>
    <row r="741" spans="1:26" ht="18" customHeight="1">
      <c r="A741" s="78"/>
      <c r="B741" s="130"/>
      <c r="C741" s="131"/>
      <c r="D741" s="133"/>
      <c r="E741" s="134"/>
      <c r="H741" s="134"/>
      <c r="K741" s="134"/>
      <c r="N741" s="134"/>
      <c r="Q741" s="134"/>
      <c r="T741" s="134"/>
      <c r="W741" s="134"/>
      <c r="Z741" s="134"/>
    </row>
    <row r="742" spans="1:26" ht="18" customHeight="1">
      <c r="A742" s="78"/>
      <c r="B742" s="130"/>
      <c r="C742" s="131"/>
      <c r="D742" s="133"/>
      <c r="E742" s="134"/>
      <c r="H742" s="134"/>
      <c r="K742" s="134"/>
      <c r="N742" s="134"/>
      <c r="Q742" s="134"/>
      <c r="T742" s="134"/>
      <c r="W742" s="134"/>
      <c r="Z742" s="134"/>
    </row>
    <row r="743" spans="1:26" ht="18" customHeight="1">
      <c r="A743" s="78"/>
      <c r="B743" s="130"/>
      <c r="C743" s="131"/>
      <c r="D743" s="133"/>
      <c r="E743" s="134"/>
      <c r="H743" s="134"/>
      <c r="K743" s="134"/>
      <c r="N743" s="134"/>
      <c r="Q743" s="134"/>
      <c r="T743" s="134"/>
      <c r="W743" s="134"/>
      <c r="Z743" s="134"/>
    </row>
    <row r="744" spans="1:26" ht="18" customHeight="1">
      <c r="A744" s="78"/>
      <c r="B744" s="130"/>
      <c r="C744" s="131"/>
      <c r="D744" s="133"/>
      <c r="E744" s="134"/>
      <c r="H744" s="134"/>
      <c r="K744" s="134"/>
      <c r="N744" s="134"/>
      <c r="Q744" s="134"/>
      <c r="T744" s="134"/>
      <c r="W744" s="134"/>
      <c r="Z744" s="134"/>
    </row>
    <row r="745" spans="1:26" ht="18" customHeight="1">
      <c r="A745" s="78"/>
      <c r="B745" s="130"/>
      <c r="C745" s="131"/>
      <c r="D745" s="133"/>
      <c r="E745" s="134"/>
      <c r="H745" s="134"/>
      <c r="K745" s="134"/>
      <c r="N745" s="134"/>
      <c r="Q745" s="134"/>
      <c r="T745" s="134"/>
      <c r="W745" s="134"/>
      <c r="Z745" s="134"/>
    </row>
    <row r="746" spans="1:26" ht="18" customHeight="1">
      <c r="A746" s="78"/>
      <c r="B746" s="130"/>
      <c r="C746" s="131"/>
      <c r="D746" s="133"/>
      <c r="E746" s="134"/>
      <c r="H746" s="134"/>
      <c r="K746" s="134"/>
      <c r="N746" s="134"/>
      <c r="Q746" s="134"/>
      <c r="T746" s="134"/>
      <c r="W746" s="134"/>
      <c r="Z746" s="134"/>
    </row>
    <row r="747" spans="1:26" ht="18" customHeight="1">
      <c r="A747" s="78"/>
      <c r="B747" s="130"/>
      <c r="C747" s="131"/>
      <c r="D747" s="133"/>
      <c r="E747" s="134"/>
      <c r="H747" s="134"/>
      <c r="K747" s="134"/>
      <c r="N747" s="134"/>
      <c r="Q747" s="134"/>
      <c r="T747" s="134"/>
      <c r="W747" s="134"/>
      <c r="Z747" s="134"/>
    </row>
    <row r="748" spans="1:26" ht="18" customHeight="1">
      <c r="A748" s="78"/>
      <c r="B748" s="130"/>
      <c r="C748" s="131"/>
      <c r="D748" s="133"/>
      <c r="E748" s="134"/>
      <c r="H748" s="134"/>
      <c r="K748" s="134"/>
      <c r="N748" s="134"/>
      <c r="Q748" s="134"/>
      <c r="T748" s="134"/>
      <c r="W748" s="134"/>
      <c r="Z748" s="134"/>
    </row>
    <row r="749" spans="1:26" ht="18" customHeight="1">
      <c r="A749" s="78"/>
      <c r="B749" s="130"/>
      <c r="C749" s="131"/>
      <c r="D749" s="133"/>
      <c r="E749" s="134"/>
      <c r="H749" s="134"/>
      <c r="K749" s="134"/>
      <c r="N749" s="134"/>
      <c r="Q749" s="134"/>
      <c r="T749" s="134"/>
      <c r="W749" s="134"/>
      <c r="Z749" s="134"/>
    </row>
    <row r="750" spans="1:26" ht="18" customHeight="1">
      <c r="A750" s="78"/>
      <c r="B750" s="130"/>
      <c r="C750" s="131"/>
      <c r="D750" s="133"/>
      <c r="E750" s="134"/>
      <c r="H750" s="134"/>
      <c r="K750" s="134"/>
      <c r="N750" s="134"/>
      <c r="Q750" s="134"/>
      <c r="T750" s="134"/>
      <c r="W750" s="134"/>
      <c r="Z750" s="134"/>
    </row>
    <row r="751" spans="1:26" ht="18" customHeight="1">
      <c r="A751" s="78"/>
      <c r="B751" s="130"/>
      <c r="C751" s="131"/>
      <c r="D751" s="133"/>
      <c r="E751" s="134"/>
      <c r="H751" s="134"/>
      <c r="K751" s="134"/>
      <c r="N751" s="134"/>
      <c r="Q751" s="134"/>
      <c r="T751" s="134"/>
      <c r="W751" s="134"/>
      <c r="Z751" s="134"/>
    </row>
    <row r="752" spans="1:26" ht="18" customHeight="1">
      <c r="A752" s="78"/>
      <c r="B752" s="130"/>
      <c r="C752" s="131"/>
      <c r="D752" s="133"/>
      <c r="E752" s="134"/>
      <c r="H752" s="134"/>
      <c r="K752" s="134"/>
      <c r="N752" s="134"/>
      <c r="Q752" s="134"/>
      <c r="T752" s="134"/>
      <c r="W752" s="134"/>
      <c r="Z752" s="134"/>
    </row>
    <row r="753" spans="1:26" ht="18" customHeight="1">
      <c r="A753" s="78"/>
      <c r="B753" s="130"/>
      <c r="C753" s="131"/>
      <c r="D753" s="133"/>
      <c r="E753" s="134"/>
      <c r="H753" s="134"/>
      <c r="K753" s="134"/>
      <c r="N753" s="134"/>
      <c r="Q753" s="134"/>
      <c r="T753" s="134"/>
      <c r="W753" s="134"/>
      <c r="Z753" s="134"/>
    </row>
    <row r="754" spans="1:26" ht="18" customHeight="1">
      <c r="A754" s="78"/>
      <c r="B754" s="130"/>
      <c r="C754" s="131"/>
      <c r="D754" s="133"/>
      <c r="E754" s="134"/>
      <c r="H754" s="134"/>
      <c r="K754" s="134"/>
      <c r="N754" s="134"/>
      <c r="Q754" s="134"/>
      <c r="T754" s="134"/>
      <c r="W754" s="134"/>
      <c r="Z754" s="134"/>
    </row>
    <row r="755" spans="1:26" ht="18" customHeight="1">
      <c r="A755" s="78"/>
      <c r="B755" s="130"/>
      <c r="C755" s="131"/>
      <c r="D755" s="133"/>
      <c r="E755" s="134"/>
      <c r="H755" s="134"/>
      <c r="K755" s="134"/>
      <c r="N755" s="134"/>
      <c r="Q755" s="134"/>
      <c r="T755" s="134"/>
      <c r="W755" s="134"/>
      <c r="Z755" s="134"/>
    </row>
    <row r="756" spans="1:26" ht="18" customHeight="1">
      <c r="A756" s="78"/>
      <c r="B756" s="130"/>
      <c r="C756" s="131"/>
      <c r="D756" s="133"/>
      <c r="E756" s="134"/>
      <c r="H756" s="134"/>
      <c r="K756" s="134"/>
      <c r="N756" s="134"/>
      <c r="Q756" s="134"/>
      <c r="T756" s="134"/>
      <c r="W756" s="134"/>
      <c r="Z756" s="134"/>
    </row>
    <row r="757" spans="1:26" ht="18" customHeight="1">
      <c r="A757" s="78"/>
      <c r="B757" s="130"/>
      <c r="C757" s="131"/>
      <c r="D757" s="133"/>
      <c r="E757" s="134"/>
      <c r="H757" s="134"/>
      <c r="K757" s="134"/>
      <c r="N757" s="134"/>
      <c r="Q757" s="134"/>
      <c r="T757" s="134"/>
      <c r="W757" s="134"/>
      <c r="Z757" s="134"/>
    </row>
    <row r="758" spans="1:26" ht="18" customHeight="1">
      <c r="A758" s="78"/>
      <c r="B758" s="130"/>
      <c r="C758" s="131"/>
      <c r="D758" s="133"/>
      <c r="E758" s="134"/>
      <c r="H758" s="134"/>
      <c r="K758" s="134"/>
      <c r="N758" s="134"/>
      <c r="Q758" s="134"/>
      <c r="T758" s="134"/>
      <c r="W758" s="134"/>
      <c r="Z758" s="134"/>
    </row>
    <row r="759" spans="1:26" ht="18" customHeight="1">
      <c r="A759" s="78"/>
      <c r="B759" s="130"/>
      <c r="C759" s="131"/>
      <c r="D759" s="133"/>
      <c r="E759" s="134"/>
      <c r="H759" s="134"/>
      <c r="K759" s="134"/>
      <c r="N759" s="134"/>
      <c r="Q759" s="134"/>
      <c r="T759" s="134"/>
      <c r="W759" s="134"/>
      <c r="Z759" s="134"/>
    </row>
    <row r="760" spans="1:26" ht="18" customHeight="1">
      <c r="A760" s="78"/>
      <c r="B760" s="130"/>
      <c r="C760" s="131"/>
      <c r="D760" s="133"/>
      <c r="E760" s="134"/>
      <c r="H760" s="134"/>
      <c r="K760" s="134"/>
      <c r="N760" s="134"/>
      <c r="Q760" s="134"/>
      <c r="T760" s="134"/>
      <c r="W760" s="134"/>
      <c r="Z760" s="134"/>
    </row>
    <row r="761" spans="1:26" ht="18" customHeight="1">
      <c r="A761" s="78"/>
      <c r="B761" s="130"/>
      <c r="C761" s="131"/>
      <c r="D761" s="133"/>
      <c r="E761" s="134"/>
      <c r="H761" s="134"/>
      <c r="K761" s="134"/>
      <c r="N761" s="134"/>
      <c r="Q761" s="134"/>
      <c r="T761" s="134"/>
      <c r="W761" s="134"/>
      <c r="Z761" s="134"/>
    </row>
    <row r="762" spans="1:26" ht="18" customHeight="1">
      <c r="A762" s="78"/>
      <c r="B762" s="130"/>
      <c r="C762" s="131"/>
      <c r="D762" s="133"/>
      <c r="E762" s="134"/>
      <c r="H762" s="134"/>
      <c r="K762" s="134"/>
      <c r="N762" s="134"/>
      <c r="Q762" s="134"/>
      <c r="T762" s="134"/>
      <c r="W762" s="134"/>
      <c r="Z762" s="134"/>
    </row>
    <row r="763" spans="1:26" ht="18" customHeight="1">
      <c r="A763" s="78"/>
      <c r="B763" s="130"/>
      <c r="C763" s="131"/>
      <c r="D763" s="133"/>
      <c r="E763" s="134"/>
      <c r="H763" s="134"/>
      <c r="K763" s="134"/>
      <c r="N763" s="134"/>
      <c r="Q763" s="134"/>
      <c r="T763" s="134"/>
      <c r="W763" s="134"/>
      <c r="Z763" s="134"/>
    </row>
    <row r="764" spans="1:26" ht="18" customHeight="1">
      <c r="A764" s="78"/>
      <c r="B764" s="130"/>
      <c r="C764" s="131"/>
      <c r="D764" s="133"/>
      <c r="E764" s="134"/>
      <c r="H764" s="134"/>
      <c r="K764" s="134"/>
      <c r="N764" s="134"/>
      <c r="Q764" s="134"/>
      <c r="T764" s="134"/>
      <c r="W764" s="134"/>
      <c r="Z764" s="134"/>
    </row>
    <row r="765" spans="1:26" ht="18" customHeight="1">
      <c r="A765" s="78"/>
      <c r="B765" s="130"/>
      <c r="C765" s="131"/>
      <c r="D765" s="133"/>
      <c r="E765" s="134"/>
      <c r="H765" s="134"/>
      <c r="K765" s="134"/>
      <c r="N765" s="134"/>
      <c r="Q765" s="134"/>
      <c r="T765" s="134"/>
      <c r="W765" s="134"/>
      <c r="Z765" s="134"/>
    </row>
    <row r="766" spans="1:26" ht="18" customHeight="1">
      <c r="A766" s="78"/>
      <c r="B766" s="130"/>
      <c r="C766" s="131"/>
      <c r="D766" s="133"/>
      <c r="E766" s="134"/>
      <c r="H766" s="134"/>
      <c r="K766" s="134"/>
      <c r="N766" s="134"/>
      <c r="Q766" s="134"/>
      <c r="T766" s="134"/>
      <c r="W766" s="134"/>
      <c r="Z766" s="134"/>
    </row>
    <row r="767" spans="1:26" ht="18" customHeight="1">
      <c r="A767" s="78"/>
      <c r="B767" s="130"/>
      <c r="C767" s="131"/>
      <c r="D767" s="133"/>
      <c r="E767" s="134"/>
      <c r="H767" s="134"/>
      <c r="K767" s="134"/>
      <c r="N767" s="134"/>
      <c r="Q767" s="134"/>
      <c r="T767" s="134"/>
      <c r="W767" s="134"/>
      <c r="Z767" s="134"/>
    </row>
    <row r="768" spans="1:26" ht="18" customHeight="1">
      <c r="A768" s="78"/>
      <c r="B768" s="130"/>
      <c r="C768" s="131"/>
      <c r="D768" s="133"/>
      <c r="E768" s="134"/>
      <c r="H768" s="134"/>
      <c r="K768" s="134"/>
      <c r="N768" s="134"/>
      <c r="Q768" s="134"/>
      <c r="T768" s="134"/>
      <c r="W768" s="134"/>
      <c r="Z768" s="134"/>
    </row>
    <row r="769" spans="1:26" ht="18" customHeight="1">
      <c r="A769" s="78"/>
      <c r="B769" s="130"/>
      <c r="C769" s="131"/>
      <c r="D769" s="133"/>
      <c r="E769" s="134"/>
      <c r="H769" s="134"/>
      <c r="K769" s="134"/>
      <c r="N769" s="134"/>
      <c r="Q769" s="134"/>
      <c r="T769" s="134"/>
      <c r="W769" s="134"/>
      <c r="Z769" s="134"/>
    </row>
    <row r="770" spans="1:26" ht="18" customHeight="1">
      <c r="A770" s="78"/>
      <c r="B770" s="130"/>
      <c r="C770" s="131"/>
      <c r="D770" s="133"/>
      <c r="E770" s="134"/>
      <c r="H770" s="134"/>
      <c r="K770" s="134"/>
      <c r="N770" s="134"/>
      <c r="Q770" s="134"/>
      <c r="T770" s="134"/>
      <c r="W770" s="134"/>
      <c r="Z770" s="134"/>
    </row>
    <row r="771" spans="1:26" ht="18" customHeight="1">
      <c r="A771" s="78"/>
      <c r="B771" s="130"/>
      <c r="C771" s="131"/>
      <c r="D771" s="133"/>
      <c r="E771" s="134"/>
      <c r="H771" s="134"/>
      <c r="K771" s="134"/>
      <c r="N771" s="134"/>
      <c r="Q771" s="134"/>
      <c r="T771" s="134"/>
      <c r="W771" s="134"/>
      <c r="Z771" s="134"/>
    </row>
    <row r="772" spans="1:26" ht="18" customHeight="1">
      <c r="A772" s="78"/>
      <c r="B772" s="130"/>
      <c r="C772" s="131"/>
      <c r="D772" s="133"/>
      <c r="E772" s="134"/>
      <c r="H772" s="134"/>
      <c r="K772" s="134"/>
      <c r="N772" s="134"/>
      <c r="Q772" s="134"/>
      <c r="T772" s="134"/>
      <c r="W772" s="134"/>
      <c r="Z772" s="134"/>
    </row>
    <row r="773" spans="1:26" ht="18" customHeight="1">
      <c r="A773" s="78"/>
      <c r="B773" s="130"/>
      <c r="C773" s="131"/>
      <c r="D773" s="133"/>
      <c r="E773" s="134"/>
      <c r="H773" s="134"/>
      <c r="K773" s="134"/>
      <c r="N773" s="134"/>
      <c r="Q773" s="134"/>
      <c r="T773" s="134"/>
      <c r="W773" s="134"/>
      <c r="Z773" s="134"/>
    </row>
    <row r="774" spans="1:26" ht="18" customHeight="1">
      <c r="A774" s="78"/>
      <c r="B774" s="130"/>
      <c r="C774" s="131"/>
      <c r="D774" s="133"/>
      <c r="E774" s="134"/>
      <c r="H774" s="134"/>
      <c r="K774" s="134"/>
      <c r="N774" s="134"/>
      <c r="Q774" s="134"/>
      <c r="T774" s="134"/>
      <c r="W774" s="134"/>
      <c r="Z774" s="134"/>
    </row>
    <row r="775" spans="1:26" ht="18" customHeight="1">
      <c r="A775" s="78"/>
      <c r="B775" s="130"/>
      <c r="C775" s="131"/>
      <c r="D775" s="133"/>
      <c r="E775" s="134"/>
      <c r="H775" s="134"/>
      <c r="K775" s="134"/>
      <c r="N775" s="134"/>
      <c r="Q775" s="134"/>
      <c r="T775" s="134"/>
      <c r="W775" s="134"/>
      <c r="Z775" s="134"/>
    </row>
    <row r="776" spans="1:26" ht="18" customHeight="1">
      <c r="A776" s="78"/>
      <c r="B776" s="130"/>
      <c r="C776" s="131"/>
      <c r="D776" s="133"/>
      <c r="E776" s="134"/>
      <c r="H776" s="134"/>
      <c r="K776" s="134"/>
      <c r="N776" s="134"/>
      <c r="Q776" s="134"/>
      <c r="T776" s="134"/>
      <c r="W776" s="134"/>
      <c r="Z776" s="134"/>
    </row>
    <row r="777" spans="1:26" ht="18" customHeight="1">
      <c r="A777" s="78"/>
      <c r="B777" s="130"/>
      <c r="C777" s="131"/>
      <c r="D777" s="133"/>
      <c r="E777" s="134"/>
      <c r="H777" s="134"/>
      <c r="K777" s="134"/>
      <c r="N777" s="134"/>
      <c r="Q777" s="134"/>
      <c r="T777" s="134"/>
      <c r="W777" s="134"/>
      <c r="Z777" s="134"/>
    </row>
    <row r="778" spans="1:26" ht="18" customHeight="1">
      <c r="A778" s="78"/>
      <c r="B778" s="130"/>
      <c r="C778" s="131"/>
      <c r="D778" s="133"/>
      <c r="E778" s="134"/>
      <c r="H778" s="134"/>
      <c r="K778" s="134"/>
      <c r="N778" s="134"/>
      <c r="Q778" s="134"/>
      <c r="T778" s="134"/>
      <c r="W778" s="134"/>
      <c r="Z778" s="134"/>
    </row>
    <row r="779" spans="1:26" ht="18" customHeight="1">
      <c r="A779" s="78"/>
      <c r="B779" s="130"/>
      <c r="C779" s="131"/>
      <c r="D779" s="133"/>
      <c r="E779" s="134"/>
      <c r="H779" s="134"/>
      <c r="K779" s="134"/>
      <c r="N779" s="134"/>
      <c r="Q779" s="134"/>
      <c r="T779" s="134"/>
      <c r="W779" s="134"/>
      <c r="Z779" s="134"/>
    </row>
    <row r="780" spans="1:26" ht="18" customHeight="1">
      <c r="A780" s="78"/>
      <c r="B780" s="130"/>
      <c r="C780" s="131"/>
      <c r="D780" s="133"/>
      <c r="E780" s="134"/>
      <c r="H780" s="134"/>
      <c r="K780" s="134"/>
      <c r="N780" s="134"/>
      <c r="Q780" s="134"/>
      <c r="T780" s="134"/>
      <c r="W780" s="134"/>
      <c r="Z780" s="134"/>
    </row>
    <row r="781" spans="1:26" ht="18" customHeight="1">
      <c r="A781" s="78"/>
      <c r="B781" s="130"/>
      <c r="C781" s="131"/>
      <c r="D781" s="133"/>
      <c r="E781" s="134"/>
      <c r="H781" s="134"/>
      <c r="K781" s="134"/>
      <c r="N781" s="134"/>
      <c r="Q781" s="134"/>
      <c r="T781" s="134"/>
      <c r="W781" s="134"/>
      <c r="Z781" s="134"/>
    </row>
    <row r="782" spans="1:26" ht="18" customHeight="1">
      <c r="A782" s="78"/>
      <c r="B782" s="130"/>
      <c r="C782" s="131"/>
      <c r="D782" s="133"/>
      <c r="E782" s="134"/>
      <c r="H782" s="134"/>
      <c r="K782" s="134"/>
      <c r="N782" s="134"/>
      <c r="Q782" s="134"/>
      <c r="T782" s="134"/>
      <c r="W782" s="134"/>
      <c r="Z782" s="134"/>
    </row>
    <row r="783" spans="1:26" ht="18" customHeight="1">
      <c r="A783" s="78"/>
      <c r="B783" s="130"/>
      <c r="C783" s="131"/>
      <c r="D783" s="133"/>
      <c r="E783" s="134"/>
      <c r="H783" s="134"/>
      <c r="K783" s="134"/>
      <c r="N783" s="134"/>
      <c r="Q783" s="134"/>
      <c r="T783" s="134"/>
      <c r="W783" s="134"/>
      <c r="Z783" s="134"/>
    </row>
    <row r="784" spans="1:26" ht="18" customHeight="1">
      <c r="A784" s="78"/>
      <c r="B784" s="130"/>
      <c r="C784" s="131"/>
      <c r="D784" s="133"/>
      <c r="E784" s="134"/>
      <c r="H784" s="134"/>
      <c r="K784" s="134"/>
      <c r="N784" s="134"/>
      <c r="Q784" s="134"/>
      <c r="T784" s="134"/>
      <c r="W784" s="134"/>
      <c r="Z784" s="134"/>
    </row>
    <row r="785" spans="1:26" ht="18" customHeight="1">
      <c r="A785" s="78"/>
      <c r="B785" s="130"/>
      <c r="C785" s="131"/>
      <c r="D785" s="133"/>
      <c r="E785" s="134"/>
      <c r="H785" s="134"/>
      <c r="K785" s="134"/>
      <c r="N785" s="134"/>
      <c r="Q785" s="134"/>
      <c r="T785" s="134"/>
      <c r="W785" s="134"/>
      <c r="Z785" s="134"/>
    </row>
    <row r="786" spans="1:26" ht="18" customHeight="1">
      <c r="A786" s="78"/>
      <c r="B786" s="130"/>
      <c r="C786" s="131"/>
      <c r="D786" s="133"/>
      <c r="E786" s="134"/>
      <c r="H786" s="134"/>
      <c r="K786" s="134"/>
      <c r="N786" s="134"/>
      <c r="Q786" s="134"/>
      <c r="T786" s="134"/>
      <c r="W786" s="134"/>
      <c r="Z786" s="134"/>
    </row>
    <row r="787" spans="1:26" ht="18" customHeight="1">
      <c r="A787" s="78"/>
      <c r="B787" s="130"/>
      <c r="C787" s="131"/>
      <c r="D787" s="133"/>
      <c r="E787" s="134"/>
      <c r="H787" s="134"/>
      <c r="K787" s="134"/>
      <c r="N787" s="134"/>
      <c r="Q787" s="134"/>
      <c r="T787" s="134"/>
      <c r="W787" s="134"/>
      <c r="Z787" s="134"/>
    </row>
    <row r="788" spans="1:26" ht="18" customHeight="1">
      <c r="A788" s="78"/>
      <c r="B788" s="130"/>
      <c r="C788" s="131"/>
      <c r="D788" s="133"/>
      <c r="E788" s="134"/>
      <c r="H788" s="134"/>
      <c r="K788" s="134"/>
      <c r="N788" s="134"/>
      <c r="Q788" s="134"/>
      <c r="T788" s="134"/>
      <c r="W788" s="134"/>
      <c r="Z788" s="134"/>
    </row>
    <row r="789" spans="1:26" ht="18" customHeight="1">
      <c r="A789" s="78"/>
      <c r="B789" s="130"/>
      <c r="C789" s="131"/>
      <c r="D789" s="133"/>
      <c r="E789" s="134"/>
      <c r="H789" s="134"/>
      <c r="K789" s="134"/>
      <c r="N789" s="134"/>
      <c r="Q789" s="134"/>
      <c r="T789" s="134"/>
      <c r="W789" s="134"/>
      <c r="Z789" s="134"/>
    </row>
    <row r="790" spans="1:26" ht="18" customHeight="1">
      <c r="A790" s="78"/>
      <c r="B790" s="130"/>
      <c r="C790" s="131"/>
      <c r="D790" s="133"/>
      <c r="E790" s="134"/>
      <c r="H790" s="134"/>
      <c r="K790" s="134"/>
      <c r="N790" s="134"/>
      <c r="Q790" s="134"/>
      <c r="T790" s="134"/>
      <c r="W790" s="134"/>
      <c r="Z790" s="134"/>
    </row>
    <row r="791" spans="1:26" ht="18" customHeight="1">
      <c r="A791" s="78"/>
      <c r="B791" s="130"/>
      <c r="C791" s="131"/>
      <c r="D791" s="133"/>
      <c r="E791" s="134"/>
      <c r="H791" s="134"/>
      <c r="K791" s="134"/>
      <c r="N791" s="134"/>
      <c r="Q791" s="134"/>
      <c r="T791" s="134"/>
      <c r="W791" s="134"/>
      <c r="Z791" s="134"/>
    </row>
    <row r="792" spans="1:26" ht="18" customHeight="1">
      <c r="A792" s="78"/>
      <c r="B792" s="130"/>
      <c r="C792" s="131"/>
      <c r="D792" s="133"/>
      <c r="E792" s="134"/>
      <c r="H792" s="134"/>
      <c r="K792" s="134"/>
      <c r="N792" s="134"/>
      <c r="Q792" s="134"/>
      <c r="T792" s="134"/>
      <c r="W792" s="134"/>
      <c r="Z792" s="134"/>
    </row>
    <row r="793" spans="1:26" ht="18" customHeight="1">
      <c r="A793" s="78"/>
      <c r="B793" s="130"/>
      <c r="C793" s="131"/>
      <c r="D793" s="133"/>
      <c r="E793" s="134"/>
      <c r="H793" s="134"/>
      <c r="K793" s="134"/>
      <c r="N793" s="134"/>
      <c r="Q793" s="134"/>
      <c r="T793" s="134"/>
      <c r="W793" s="134"/>
      <c r="Z793" s="134"/>
    </row>
    <row r="794" spans="1:26" ht="18" customHeight="1">
      <c r="A794" s="78"/>
      <c r="B794" s="130"/>
      <c r="C794" s="131"/>
      <c r="D794" s="133"/>
      <c r="E794" s="134"/>
      <c r="H794" s="134"/>
      <c r="K794" s="134"/>
      <c r="N794" s="134"/>
      <c r="Q794" s="134"/>
      <c r="T794" s="134"/>
      <c r="W794" s="134"/>
      <c r="Z794" s="134"/>
    </row>
    <row r="795" spans="1:26" ht="18" customHeight="1">
      <c r="A795" s="78"/>
      <c r="B795" s="130"/>
      <c r="C795" s="131"/>
      <c r="D795" s="133"/>
      <c r="E795" s="134"/>
      <c r="H795" s="134"/>
      <c r="K795" s="134"/>
      <c r="N795" s="134"/>
      <c r="Q795" s="134"/>
      <c r="T795" s="134"/>
      <c r="W795" s="134"/>
      <c r="Z795" s="134"/>
    </row>
    <row r="796" spans="1:26" ht="18" customHeight="1">
      <c r="A796" s="78"/>
      <c r="B796" s="130"/>
      <c r="C796" s="131"/>
      <c r="D796" s="133"/>
      <c r="E796" s="134"/>
      <c r="H796" s="134"/>
      <c r="K796" s="134"/>
      <c r="N796" s="134"/>
      <c r="Q796" s="134"/>
      <c r="T796" s="134"/>
      <c r="W796" s="134"/>
      <c r="Z796" s="134"/>
    </row>
    <row r="797" spans="1:26" ht="18" customHeight="1">
      <c r="A797" s="78"/>
      <c r="B797" s="130"/>
      <c r="C797" s="131"/>
      <c r="D797" s="133"/>
      <c r="E797" s="134"/>
      <c r="H797" s="134"/>
      <c r="K797" s="134"/>
      <c r="N797" s="134"/>
      <c r="Q797" s="134"/>
      <c r="T797" s="134"/>
      <c r="W797" s="134"/>
      <c r="Z797" s="134"/>
    </row>
    <row r="798" spans="1:26" ht="18" customHeight="1">
      <c r="A798" s="78"/>
      <c r="B798" s="130"/>
      <c r="C798" s="131"/>
      <c r="D798" s="133"/>
      <c r="E798" s="134"/>
      <c r="H798" s="134"/>
      <c r="K798" s="134"/>
      <c r="N798" s="134"/>
      <c r="Q798" s="134"/>
      <c r="T798" s="134"/>
      <c r="W798" s="134"/>
      <c r="Z798" s="134"/>
    </row>
    <row r="799" spans="1:26" ht="18" customHeight="1">
      <c r="A799" s="78"/>
      <c r="B799" s="130"/>
      <c r="C799" s="131"/>
      <c r="D799" s="133"/>
      <c r="E799" s="134"/>
      <c r="H799" s="134"/>
      <c r="K799" s="134"/>
      <c r="N799" s="134"/>
      <c r="Q799" s="134"/>
      <c r="T799" s="134"/>
      <c r="W799" s="134"/>
      <c r="Z799" s="134"/>
    </row>
    <row r="800" spans="1:26" ht="18" customHeight="1">
      <c r="A800" s="78"/>
      <c r="B800" s="130"/>
      <c r="C800" s="131"/>
      <c r="D800" s="133"/>
      <c r="E800" s="134"/>
      <c r="H800" s="134"/>
      <c r="K800" s="134"/>
      <c r="N800" s="134"/>
      <c r="Q800" s="134"/>
      <c r="T800" s="134"/>
      <c r="W800" s="134"/>
      <c r="Z800" s="134"/>
    </row>
    <row r="801" spans="1:26" ht="18" customHeight="1">
      <c r="A801" s="78"/>
      <c r="B801" s="130"/>
      <c r="C801" s="131"/>
      <c r="D801" s="133"/>
      <c r="E801" s="134"/>
      <c r="H801" s="134"/>
      <c r="K801" s="134"/>
      <c r="N801" s="134"/>
      <c r="Q801" s="134"/>
      <c r="T801" s="134"/>
      <c r="W801" s="134"/>
      <c r="Z801" s="134"/>
    </row>
    <row r="802" spans="1:26" ht="18" customHeight="1">
      <c r="A802" s="78"/>
      <c r="B802" s="130"/>
      <c r="C802" s="131"/>
      <c r="D802" s="133"/>
      <c r="E802" s="134"/>
      <c r="H802" s="134"/>
      <c r="K802" s="134"/>
      <c r="N802" s="134"/>
      <c r="Q802" s="134"/>
      <c r="T802" s="134"/>
      <c r="W802" s="134"/>
      <c r="Z802" s="134"/>
    </row>
    <row r="803" spans="1:26" ht="18" customHeight="1">
      <c r="A803" s="78"/>
      <c r="B803" s="130"/>
      <c r="C803" s="131"/>
      <c r="D803" s="133"/>
      <c r="E803" s="134"/>
      <c r="H803" s="134"/>
      <c r="K803" s="134"/>
      <c r="N803" s="134"/>
      <c r="Q803" s="134"/>
      <c r="T803" s="134"/>
      <c r="W803" s="134"/>
      <c r="Z803" s="134"/>
    </row>
    <row r="804" spans="1:26" ht="18" customHeight="1">
      <c r="A804" s="78"/>
      <c r="B804" s="130"/>
      <c r="C804" s="131"/>
      <c r="D804" s="133"/>
      <c r="E804" s="134"/>
      <c r="H804" s="134"/>
      <c r="K804" s="134"/>
      <c r="N804" s="134"/>
      <c r="Q804" s="134"/>
      <c r="T804" s="134"/>
      <c r="W804" s="134"/>
      <c r="Z804" s="134"/>
    </row>
    <row r="805" spans="1:26" ht="18" customHeight="1">
      <c r="A805" s="78"/>
      <c r="B805" s="130"/>
      <c r="C805" s="131"/>
      <c r="D805" s="133"/>
      <c r="E805" s="134"/>
      <c r="H805" s="134"/>
      <c r="K805" s="134"/>
      <c r="N805" s="134"/>
      <c r="Q805" s="134"/>
      <c r="T805" s="134"/>
      <c r="W805" s="134"/>
      <c r="Z805" s="134"/>
    </row>
    <row r="806" spans="1:26" ht="18" customHeight="1">
      <c r="A806" s="78"/>
      <c r="B806" s="130"/>
      <c r="C806" s="131"/>
      <c r="D806" s="133"/>
      <c r="E806" s="134"/>
      <c r="H806" s="134"/>
      <c r="K806" s="134"/>
      <c r="N806" s="134"/>
      <c r="Q806" s="134"/>
      <c r="T806" s="134"/>
      <c r="W806" s="134"/>
      <c r="Z806" s="134"/>
    </row>
    <row r="807" spans="1:26" ht="18" customHeight="1">
      <c r="A807" s="78"/>
      <c r="B807" s="130"/>
      <c r="C807" s="131"/>
      <c r="D807" s="133"/>
      <c r="E807" s="134"/>
      <c r="H807" s="134"/>
      <c r="K807" s="134"/>
      <c r="N807" s="134"/>
      <c r="Q807" s="134"/>
      <c r="T807" s="134"/>
      <c r="W807" s="134"/>
      <c r="Z807" s="134"/>
    </row>
    <row r="808" spans="1:26" ht="18" customHeight="1">
      <c r="A808" s="78"/>
      <c r="B808" s="130"/>
      <c r="C808" s="131"/>
      <c r="D808" s="133"/>
      <c r="E808" s="134"/>
      <c r="H808" s="134"/>
      <c r="K808" s="134"/>
      <c r="N808" s="134"/>
      <c r="Q808" s="134"/>
      <c r="T808" s="134"/>
      <c r="W808" s="134"/>
      <c r="Z808" s="134"/>
    </row>
    <row r="809" spans="1:26" ht="18" customHeight="1">
      <c r="A809" s="78"/>
      <c r="B809" s="130"/>
      <c r="C809" s="131"/>
      <c r="D809" s="133"/>
      <c r="E809" s="134"/>
      <c r="H809" s="134"/>
      <c r="K809" s="134"/>
      <c r="N809" s="134"/>
      <c r="Q809" s="134"/>
      <c r="T809" s="134"/>
      <c r="W809" s="134"/>
      <c r="Z809" s="134"/>
    </row>
    <row r="810" spans="1:26" ht="18" customHeight="1">
      <c r="A810" s="78"/>
      <c r="B810" s="130"/>
      <c r="C810" s="131"/>
      <c r="D810" s="133"/>
      <c r="E810" s="134"/>
      <c r="H810" s="134"/>
      <c r="K810" s="134"/>
      <c r="N810" s="134"/>
      <c r="Q810" s="134"/>
      <c r="T810" s="134"/>
      <c r="W810" s="134"/>
      <c r="Z810" s="134"/>
    </row>
    <row r="811" spans="1:26" ht="18" customHeight="1">
      <c r="A811" s="78"/>
      <c r="B811" s="130"/>
      <c r="C811" s="131"/>
      <c r="D811" s="133"/>
      <c r="E811" s="134"/>
      <c r="H811" s="134"/>
      <c r="K811" s="134"/>
      <c r="N811" s="134"/>
      <c r="Q811" s="134"/>
      <c r="T811" s="134"/>
      <c r="W811" s="134"/>
      <c r="Z811" s="134"/>
    </row>
    <row r="812" spans="1:26" ht="18" customHeight="1">
      <c r="A812" s="78"/>
      <c r="B812" s="130"/>
      <c r="C812" s="131"/>
      <c r="D812" s="133"/>
      <c r="E812" s="134"/>
      <c r="H812" s="134"/>
      <c r="K812" s="134"/>
      <c r="N812" s="134"/>
      <c r="Q812" s="134"/>
      <c r="T812" s="134"/>
      <c r="W812" s="134"/>
      <c r="Z812" s="134"/>
    </row>
    <row r="813" spans="1:26" ht="18" customHeight="1">
      <c r="A813" s="78"/>
      <c r="B813" s="130"/>
      <c r="C813" s="131"/>
      <c r="D813" s="133"/>
      <c r="E813" s="134"/>
      <c r="H813" s="134"/>
      <c r="K813" s="134"/>
      <c r="N813" s="134"/>
      <c r="Q813" s="134"/>
      <c r="T813" s="134"/>
      <c r="W813" s="134"/>
      <c r="Z813" s="134"/>
    </row>
    <row r="814" spans="1:26" ht="18" customHeight="1">
      <c r="A814" s="78"/>
      <c r="B814" s="130"/>
      <c r="C814" s="131"/>
      <c r="D814" s="133"/>
      <c r="E814" s="134"/>
      <c r="H814" s="134"/>
      <c r="K814" s="134"/>
      <c r="N814" s="134"/>
      <c r="Q814" s="134"/>
      <c r="T814" s="134"/>
      <c r="W814" s="134"/>
      <c r="Z814" s="134"/>
    </row>
    <row r="815" spans="1:26" ht="18" customHeight="1">
      <c r="A815" s="78"/>
      <c r="B815" s="130"/>
      <c r="C815" s="131"/>
      <c r="D815" s="133"/>
      <c r="E815" s="134"/>
      <c r="H815" s="134"/>
      <c r="K815" s="134"/>
      <c r="N815" s="134"/>
      <c r="Q815" s="134"/>
      <c r="T815" s="134"/>
      <c r="W815" s="134"/>
      <c r="Z815" s="134"/>
    </row>
    <row r="816" spans="1:26" ht="18" customHeight="1">
      <c r="A816" s="78"/>
      <c r="B816" s="130"/>
      <c r="C816" s="131"/>
      <c r="D816" s="133"/>
      <c r="E816" s="134"/>
      <c r="H816" s="134"/>
      <c r="K816" s="134"/>
      <c r="N816" s="134"/>
      <c r="Q816" s="134"/>
      <c r="T816" s="134"/>
      <c r="W816" s="134"/>
      <c r="Z816" s="134"/>
    </row>
    <row r="817" spans="1:26" ht="18" customHeight="1">
      <c r="A817" s="78"/>
      <c r="B817" s="130"/>
      <c r="C817" s="131"/>
      <c r="D817" s="133"/>
      <c r="E817" s="134"/>
      <c r="H817" s="134"/>
      <c r="K817" s="134"/>
      <c r="N817" s="134"/>
      <c r="Q817" s="134"/>
      <c r="T817" s="134"/>
      <c r="W817" s="134"/>
      <c r="Z817" s="134"/>
    </row>
    <row r="818" spans="1:26" ht="18" customHeight="1">
      <c r="A818" s="78"/>
      <c r="B818" s="130"/>
      <c r="C818" s="131"/>
      <c r="D818" s="133"/>
      <c r="E818" s="134"/>
      <c r="H818" s="134"/>
      <c r="K818" s="134"/>
      <c r="N818" s="134"/>
      <c r="Q818" s="134"/>
      <c r="T818" s="134"/>
      <c r="W818" s="134"/>
      <c r="Z818" s="134"/>
    </row>
    <row r="819" spans="1:26" ht="18" customHeight="1">
      <c r="A819" s="78"/>
      <c r="B819" s="130"/>
      <c r="C819" s="131"/>
      <c r="D819" s="133"/>
      <c r="E819" s="134"/>
      <c r="H819" s="134"/>
      <c r="K819" s="134"/>
      <c r="N819" s="134"/>
      <c r="Q819" s="134"/>
      <c r="T819" s="134"/>
      <c r="W819" s="134"/>
      <c r="Z819" s="134"/>
    </row>
    <row r="820" spans="1:26" ht="18" customHeight="1">
      <c r="A820" s="78"/>
      <c r="B820" s="130"/>
      <c r="C820" s="131"/>
      <c r="D820" s="133"/>
      <c r="E820" s="134"/>
      <c r="H820" s="134"/>
      <c r="K820" s="134"/>
      <c r="N820" s="134"/>
      <c r="Q820" s="134"/>
      <c r="T820" s="134"/>
      <c r="W820" s="134"/>
      <c r="Z820" s="134"/>
    </row>
    <row r="821" spans="1:26" ht="18" customHeight="1">
      <c r="A821" s="78"/>
      <c r="B821" s="130"/>
      <c r="C821" s="131"/>
      <c r="D821" s="133"/>
      <c r="E821" s="134"/>
      <c r="H821" s="134"/>
      <c r="K821" s="134"/>
      <c r="N821" s="134"/>
      <c r="Q821" s="134"/>
      <c r="T821" s="134"/>
      <c r="W821" s="134"/>
      <c r="Z821" s="134"/>
    </row>
    <row r="822" spans="1:26" ht="18" customHeight="1">
      <c r="A822" s="78"/>
      <c r="B822" s="130"/>
      <c r="C822" s="131"/>
      <c r="D822" s="133"/>
      <c r="E822" s="134"/>
      <c r="H822" s="134"/>
      <c r="K822" s="134"/>
      <c r="N822" s="134"/>
      <c r="Q822" s="134"/>
      <c r="T822" s="134"/>
      <c r="W822" s="134"/>
      <c r="Z822" s="134"/>
    </row>
    <row r="823" spans="1:26" ht="18" customHeight="1">
      <c r="A823" s="78"/>
      <c r="B823" s="130"/>
      <c r="C823" s="131"/>
      <c r="D823" s="133"/>
      <c r="E823" s="134"/>
      <c r="H823" s="134"/>
      <c r="K823" s="134"/>
      <c r="N823" s="134"/>
      <c r="Q823" s="134"/>
      <c r="T823" s="134"/>
      <c r="W823" s="134"/>
      <c r="Z823" s="134"/>
    </row>
    <row r="824" spans="1:26" ht="18" customHeight="1">
      <c r="A824" s="78"/>
      <c r="B824" s="130"/>
      <c r="C824" s="131"/>
      <c r="D824" s="133"/>
      <c r="E824" s="134"/>
      <c r="H824" s="134"/>
      <c r="K824" s="134"/>
      <c r="N824" s="134"/>
      <c r="Q824" s="134"/>
      <c r="T824" s="134"/>
      <c r="W824" s="134"/>
      <c r="Z824" s="134"/>
    </row>
    <row r="825" spans="1:26" ht="18" customHeight="1">
      <c r="A825" s="78"/>
      <c r="B825" s="130"/>
      <c r="C825" s="131"/>
      <c r="D825" s="133"/>
      <c r="E825" s="134"/>
      <c r="H825" s="134"/>
      <c r="K825" s="134"/>
      <c r="N825" s="134"/>
      <c r="Q825" s="134"/>
      <c r="T825" s="134"/>
      <c r="W825" s="134"/>
      <c r="Z825" s="134"/>
    </row>
    <row r="826" spans="1:26" ht="18" customHeight="1">
      <c r="A826" s="78"/>
      <c r="B826" s="130"/>
      <c r="C826" s="131"/>
      <c r="D826" s="133"/>
      <c r="E826" s="134"/>
      <c r="H826" s="134"/>
      <c r="K826" s="134"/>
      <c r="N826" s="134"/>
      <c r="Q826" s="134"/>
      <c r="T826" s="134"/>
      <c r="W826" s="134"/>
      <c r="Z826" s="134"/>
    </row>
    <row r="827" spans="1:26" ht="18" customHeight="1">
      <c r="A827" s="78"/>
      <c r="B827" s="130"/>
      <c r="C827" s="131"/>
      <c r="D827" s="133"/>
      <c r="E827" s="134"/>
      <c r="H827" s="134"/>
      <c r="K827" s="134"/>
      <c r="N827" s="134"/>
      <c r="Q827" s="134"/>
      <c r="T827" s="134"/>
      <c r="W827" s="134"/>
      <c r="Z827" s="134"/>
    </row>
    <row r="828" spans="1:26" ht="18" customHeight="1">
      <c r="A828" s="78"/>
      <c r="B828" s="130"/>
      <c r="C828" s="131"/>
      <c r="D828" s="133"/>
      <c r="E828" s="134"/>
      <c r="H828" s="134"/>
      <c r="K828" s="134"/>
      <c r="N828" s="134"/>
      <c r="Q828" s="134"/>
      <c r="T828" s="134"/>
      <c r="W828" s="134"/>
      <c r="Z828" s="134"/>
    </row>
    <row r="829" spans="1:26" ht="18" customHeight="1">
      <c r="A829" s="78"/>
      <c r="B829" s="130"/>
      <c r="C829" s="131"/>
      <c r="D829" s="133"/>
      <c r="E829" s="134"/>
      <c r="H829" s="134"/>
      <c r="K829" s="134"/>
      <c r="N829" s="134"/>
      <c r="Q829" s="134"/>
      <c r="T829" s="134"/>
      <c r="W829" s="134"/>
      <c r="Z829" s="134"/>
    </row>
    <row r="830" spans="1:26" ht="18" customHeight="1">
      <c r="A830" s="78"/>
      <c r="B830" s="130"/>
      <c r="C830" s="131"/>
      <c r="D830" s="133"/>
      <c r="E830" s="134"/>
      <c r="H830" s="134"/>
      <c r="K830" s="134"/>
      <c r="N830" s="134"/>
      <c r="Q830" s="134"/>
      <c r="T830" s="134"/>
      <c r="W830" s="134"/>
      <c r="Z830" s="134"/>
    </row>
    <row r="831" spans="1:26" ht="18" customHeight="1">
      <c r="A831" s="78"/>
      <c r="B831" s="130"/>
      <c r="C831" s="131"/>
      <c r="D831" s="133"/>
      <c r="E831" s="134"/>
      <c r="H831" s="134"/>
      <c r="K831" s="134"/>
      <c r="N831" s="134"/>
      <c r="Q831" s="134"/>
      <c r="T831" s="134"/>
      <c r="W831" s="134"/>
      <c r="Z831" s="134"/>
    </row>
    <row r="832" spans="1:26" ht="18" customHeight="1">
      <c r="A832" s="78"/>
      <c r="B832" s="130"/>
      <c r="C832" s="131"/>
      <c r="D832" s="133"/>
      <c r="E832" s="134"/>
      <c r="H832" s="134"/>
      <c r="K832" s="134"/>
      <c r="N832" s="134"/>
      <c r="Q832" s="134"/>
      <c r="T832" s="134"/>
      <c r="W832" s="134"/>
      <c r="Z832" s="134"/>
    </row>
    <row r="833" spans="1:26" ht="18" customHeight="1">
      <c r="A833" s="78"/>
      <c r="B833" s="130"/>
      <c r="C833" s="131"/>
      <c r="D833" s="133"/>
      <c r="E833" s="134"/>
      <c r="H833" s="134"/>
      <c r="K833" s="134"/>
      <c r="N833" s="134"/>
      <c r="Q833" s="134"/>
      <c r="T833" s="134"/>
      <c r="W833" s="134"/>
      <c r="Z833" s="134"/>
    </row>
    <row r="834" spans="1:26" ht="18" customHeight="1">
      <c r="A834" s="78"/>
      <c r="B834" s="130"/>
      <c r="C834" s="131"/>
      <c r="D834" s="133"/>
      <c r="E834" s="134"/>
      <c r="H834" s="134"/>
      <c r="K834" s="134"/>
      <c r="N834" s="134"/>
      <c r="Q834" s="134"/>
      <c r="T834" s="134"/>
      <c r="W834" s="134"/>
      <c r="Z834" s="134"/>
    </row>
    <row r="835" spans="1:26" ht="18" customHeight="1">
      <c r="A835" s="78"/>
      <c r="B835" s="130"/>
      <c r="C835" s="131"/>
      <c r="D835" s="133"/>
      <c r="E835" s="134"/>
      <c r="H835" s="134"/>
      <c r="K835" s="134"/>
      <c r="N835" s="134"/>
      <c r="Q835" s="134"/>
      <c r="T835" s="134"/>
      <c r="W835" s="134"/>
      <c r="Z835" s="134"/>
    </row>
    <row r="836" spans="1:26" ht="18" customHeight="1">
      <c r="A836" s="78"/>
      <c r="B836" s="130"/>
      <c r="C836" s="131"/>
      <c r="D836" s="133"/>
      <c r="E836" s="134"/>
      <c r="H836" s="134"/>
      <c r="K836" s="134"/>
      <c r="N836" s="134"/>
      <c r="Q836" s="134"/>
      <c r="T836" s="134"/>
      <c r="W836" s="134"/>
      <c r="Z836" s="134"/>
    </row>
    <row r="837" spans="1:26" ht="18" customHeight="1">
      <c r="A837" s="78"/>
      <c r="B837" s="130"/>
      <c r="C837" s="131"/>
      <c r="D837" s="133"/>
      <c r="E837" s="134"/>
      <c r="H837" s="134"/>
      <c r="K837" s="134"/>
      <c r="N837" s="134"/>
      <c r="Q837" s="134"/>
      <c r="T837" s="134"/>
      <c r="W837" s="134"/>
      <c r="Z837" s="134"/>
    </row>
    <row r="838" spans="1:26" ht="18" customHeight="1">
      <c r="A838" s="78"/>
      <c r="B838" s="130"/>
      <c r="C838" s="131"/>
      <c r="D838" s="133"/>
      <c r="E838" s="134"/>
      <c r="H838" s="134"/>
      <c r="K838" s="134"/>
      <c r="N838" s="134"/>
      <c r="Q838" s="134"/>
      <c r="T838" s="134"/>
      <c r="W838" s="134"/>
      <c r="Z838" s="134"/>
    </row>
    <row r="839" spans="1:26" ht="18" customHeight="1">
      <c r="A839" s="78"/>
      <c r="B839" s="130"/>
      <c r="C839" s="131"/>
      <c r="D839" s="133"/>
      <c r="E839" s="134"/>
      <c r="H839" s="134"/>
      <c r="K839" s="134"/>
      <c r="N839" s="134"/>
      <c r="Q839" s="134"/>
      <c r="T839" s="134"/>
      <c r="W839" s="134"/>
      <c r="Z839" s="134"/>
    </row>
    <row r="840" spans="1:26" ht="18" customHeight="1">
      <c r="A840" s="78"/>
      <c r="B840" s="130"/>
      <c r="C840" s="131"/>
      <c r="D840" s="133"/>
      <c r="E840" s="134"/>
      <c r="H840" s="134"/>
      <c r="K840" s="134"/>
      <c r="N840" s="134"/>
      <c r="Q840" s="134"/>
      <c r="T840" s="134"/>
      <c r="W840" s="134"/>
      <c r="Z840" s="134"/>
    </row>
    <row r="841" spans="1:26" ht="18" customHeight="1">
      <c r="A841" s="78"/>
      <c r="B841" s="130"/>
      <c r="C841" s="131"/>
      <c r="D841" s="133"/>
      <c r="E841" s="134"/>
      <c r="H841" s="134"/>
      <c r="K841" s="134"/>
      <c r="N841" s="134"/>
      <c r="Q841" s="134"/>
      <c r="T841" s="134"/>
      <c r="W841" s="134"/>
      <c r="Z841" s="134"/>
    </row>
    <row r="842" spans="1:26" ht="18" customHeight="1">
      <c r="A842" s="78"/>
      <c r="B842" s="130"/>
      <c r="C842" s="131"/>
      <c r="D842" s="133"/>
      <c r="E842" s="134"/>
      <c r="H842" s="134"/>
      <c r="K842" s="134"/>
      <c r="N842" s="134"/>
      <c r="Q842" s="134"/>
      <c r="T842" s="134"/>
      <c r="W842" s="134"/>
      <c r="Z842" s="134"/>
    </row>
    <row r="843" spans="1:26" ht="18" customHeight="1">
      <c r="A843" s="78"/>
      <c r="B843" s="130"/>
      <c r="C843" s="131"/>
      <c r="D843" s="133"/>
      <c r="E843" s="134"/>
      <c r="H843" s="134"/>
      <c r="K843" s="134"/>
      <c r="N843" s="134"/>
      <c r="Q843" s="134"/>
      <c r="T843" s="134"/>
      <c r="W843" s="134"/>
      <c r="Z843" s="134"/>
    </row>
    <row r="844" spans="1:26" ht="18" customHeight="1">
      <c r="A844" s="78"/>
      <c r="B844" s="130"/>
      <c r="C844" s="131"/>
      <c r="D844" s="133"/>
      <c r="E844" s="134"/>
      <c r="H844" s="134"/>
      <c r="K844" s="134"/>
      <c r="N844" s="134"/>
      <c r="Q844" s="134"/>
      <c r="T844" s="134"/>
      <c r="W844" s="134"/>
      <c r="Z844" s="134"/>
    </row>
    <row r="845" spans="1:26" ht="18" customHeight="1">
      <c r="A845" s="78"/>
      <c r="B845" s="130"/>
      <c r="C845" s="131"/>
      <c r="D845" s="133"/>
      <c r="E845" s="134"/>
      <c r="H845" s="134"/>
      <c r="K845" s="134"/>
      <c r="N845" s="134"/>
      <c r="Q845" s="134"/>
      <c r="T845" s="134"/>
      <c r="W845" s="134"/>
      <c r="Z845" s="134"/>
    </row>
    <row r="846" spans="1:26" ht="18" customHeight="1">
      <c r="A846" s="78"/>
      <c r="B846" s="130"/>
      <c r="C846" s="131"/>
      <c r="D846" s="133"/>
      <c r="E846" s="134"/>
      <c r="H846" s="134"/>
      <c r="K846" s="134"/>
      <c r="N846" s="134"/>
      <c r="Q846" s="134"/>
      <c r="T846" s="134"/>
      <c r="W846" s="134"/>
      <c r="Z846" s="134"/>
    </row>
    <row r="847" spans="1:26" ht="18" customHeight="1">
      <c r="A847" s="78"/>
      <c r="B847" s="130"/>
      <c r="C847" s="131"/>
      <c r="D847" s="133"/>
      <c r="E847" s="134"/>
      <c r="H847" s="134"/>
      <c r="K847" s="134"/>
      <c r="N847" s="134"/>
      <c r="Q847" s="134"/>
      <c r="T847" s="134"/>
      <c r="W847" s="134"/>
      <c r="Z847" s="134"/>
    </row>
    <row r="848" spans="1:26" ht="18" customHeight="1">
      <c r="A848" s="78"/>
      <c r="B848" s="130"/>
      <c r="C848" s="131"/>
      <c r="D848" s="133"/>
      <c r="E848" s="134"/>
      <c r="H848" s="134"/>
      <c r="K848" s="134"/>
      <c r="N848" s="134"/>
      <c r="Q848" s="134"/>
      <c r="T848" s="134"/>
      <c r="W848" s="134"/>
      <c r="Z848" s="134"/>
    </row>
    <row r="849" spans="1:26" ht="18" customHeight="1">
      <c r="A849" s="78"/>
      <c r="B849" s="130"/>
      <c r="C849" s="131"/>
      <c r="D849" s="133"/>
      <c r="E849" s="134"/>
      <c r="H849" s="134"/>
      <c r="K849" s="134"/>
      <c r="N849" s="134"/>
      <c r="Q849" s="134"/>
      <c r="T849" s="134"/>
      <c r="W849" s="134"/>
      <c r="Z849" s="134"/>
    </row>
    <row r="850" spans="1:26" ht="18" customHeight="1">
      <c r="A850" s="78"/>
      <c r="B850" s="130"/>
      <c r="C850" s="131"/>
      <c r="D850" s="133"/>
      <c r="E850" s="134"/>
      <c r="H850" s="134"/>
      <c r="K850" s="134"/>
      <c r="N850" s="134"/>
      <c r="Q850" s="134"/>
      <c r="T850" s="134"/>
      <c r="W850" s="134"/>
      <c r="Z850" s="134"/>
    </row>
    <row r="851" spans="1:26" ht="18" customHeight="1">
      <c r="A851" s="78"/>
      <c r="B851" s="130"/>
      <c r="C851" s="131"/>
      <c r="D851" s="133"/>
      <c r="E851" s="134"/>
      <c r="H851" s="134"/>
      <c r="K851" s="134"/>
      <c r="N851" s="134"/>
      <c r="Q851" s="134"/>
      <c r="T851" s="134"/>
      <c r="W851" s="134"/>
      <c r="Z851" s="134"/>
    </row>
    <row r="852" spans="1:26" ht="18" customHeight="1">
      <c r="A852" s="78"/>
      <c r="B852" s="130"/>
      <c r="C852" s="131"/>
      <c r="D852" s="133"/>
      <c r="E852" s="134"/>
      <c r="H852" s="134"/>
      <c r="K852" s="134"/>
      <c r="N852" s="134"/>
      <c r="Q852" s="134"/>
      <c r="T852" s="134"/>
      <c r="W852" s="134"/>
      <c r="Z852" s="134"/>
    </row>
    <row r="853" spans="1:26" ht="18" customHeight="1">
      <c r="A853" s="78"/>
      <c r="B853" s="130"/>
      <c r="C853" s="131"/>
      <c r="D853" s="133"/>
      <c r="E853" s="134"/>
      <c r="H853" s="134"/>
      <c r="K853" s="134"/>
      <c r="N853" s="134"/>
      <c r="Q853" s="134"/>
      <c r="T853" s="134"/>
      <c r="W853" s="134"/>
      <c r="Z853" s="134"/>
    </row>
    <row r="854" spans="1:26" ht="18" customHeight="1">
      <c r="A854" s="78"/>
      <c r="B854" s="130"/>
      <c r="C854" s="131"/>
      <c r="D854" s="133"/>
      <c r="E854" s="134"/>
      <c r="H854" s="134"/>
      <c r="K854" s="134"/>
      <c r="N854" s="134"/>
      <c r="Q854" s="134"/>
      <c r="T854" s="134"/>
      <c r="W854" s="134"/>
      <c r="Z854" s="134"/>
    </row>
    <row r="855" spans="1:26" ht="18" customHeight="1">
      <c r="A855" s="78"/>
      <c r="B855" s="130"/>
      <c r="C855" s="131"/>
      <c r="D855" s="133"/>
      <c r="E855" s="134"/>
      <c r="H855" s="134"/>
      <c r="K855" s="134"/>
      <c r="N855" s="134"/>
      <c r="Q855" s="134"/>
      <c r="T855" s="134"/>
      <c r="W855" s="134"/>
      <c r="Z855" s="134"/>
    </row>
    <row r="856" spans="1:26" ht="18" customHeight="1">
      <c r="A856" s="78"/>
      <c r="B856" s="130"/>
      <c r="C856" s="131"/>
      <c r="D856" s="133"/>
      <c r="E856" s="134"/>
      <c r="H856" s="134"/>
      <c r="K856" s="134"/>
      <c r="N856" s="134"/>
      <c r="Q856" s="134"/>
      <c r="T856" s="134"/>
      <c r="W856" s="134"/>
      <c r="Z856" s="134"/>
    </row>
    <row r="857" spans="1:26" ht="18" customHeight="1">
      <c r="A857" s="78"/>
      <c r="B857" s="130"/>
      <c r="C857" s="131"/>
      <c r="D857" s="133"/>
      <c r="E857" s="134"/>
      <c r="H857" s="134"/>
      <c r="K857" s="134"/>
      <c r="N857" s="134"/>
      <c r="Q857" s="134"/>
      <c r="T857" s="134"/>
      <c r="W857" s="134"/>
      <c r="Z857" s="134"/>
    </row>
    <row r="858" spans="1:26" ht="18" customHeight="1">
      <c r="A858" s="78"/>
      <c r="B858" s="130"/>
      <c r="C858" s="131"/>
      <c r="D858" s="133"/>
      <c r="E858" s="134"/>
      <c r="H858" s="134"/>
      <c r="K858" s="134"/>
      <c r="N858" s="134"/>
      <c r="Q858" s="134"/>
      <c r="T858" s="134"/>
      <c r="W858" s="134"/>
      <c r="Z858" s="134"/>
    </row>
    <row r="859" spans="1:26" ht="18" customHeight="1">
      <c r="A859" s="78"/>
      <c r="B859" s="130"/>
      <c r="C859" s="131"/>
      <c r="D859" s="133"/>
      <c r="E859" s="134"/>
      <c r="H859" s="134"/>
      <c r="K859" s="134"/>
      <c r="N859" s="134"/>
      <c r="Q859" s="134"/>
      <c r="T859" s="134"/>
      <c r="W859" s="134"/>
      <c r="Z859" s="134"/>
    </row>
    <row r="860" spans="1:26" ht="18" customHeight="1">
      <c r="A860" s="78"/>
      <c r="B860" s="130"/>
      <c r="C860" s="131"/>
      <c r="D860" s="133"/>
      <c r="E860" s="134"/>
      <c r="H860" s="134"/>
      <c r="K860" s="134"/>
      <c r="N860" s="134"/>
      <c r="Q860" s="134"/>
      <c r="T860" s="134"/>
      <c r="W860" s="134"/>
      <c r="Z860" s="134"/>
    </row>
    <row r="861" spans="1:26" ht="18" customHeight="1">
      <c r="A861" s="78"/>
      <c r="B861" s="130"/>
      <c r="C861" s="131"/>
      <c r="D861" s="133"/>
      <c r="E861" s="134"/>
      <c r="H861" s="134"/>
      <c r="K861" s="134"/>
      <c r="N861" s="134"/>
      <c r="Q861" s="134"/>
      <c r="T861" s="134"/>
      <c r="W861" s="134"/>
      <c r="Z861" s="134"/>
    </row>
    <row r="862" spans="1:26" ht="18" customHeight="1">
      <c r="A862" s="78"/>
      <c r="B862" s="130"/>
      <c r="C862" s="131"/>
      <c r="D862" s="133"/>
      <c r="E862" s="134"/>
      <c r="H862" s="134"/>
      <c r="K862" s="134"/>
      <c r="N862" s="134"/>
      <c r="Q862" s="134"/>
      <c r="T862" s="134"/>
      <c r="W862" s="134"/>
      <c r="Z862" s="134"/>
    </row>
    <row r="863" spans="1:26" ht="18" customHeight="1">
      <c r="A863" s="78"/>
      <c r="B863" s="130"/>
      <c r="C863" s="131"/>
      <c r="D863" s="133"/>
      <c r="E863" s="134"/>
      <c r="H863" s="134"/>
      <c r="K863" s="134"/>
      <c r="N863" s="134"/>
      <c r="Q863" s="134"/>
      <c r="T863" s="134"/>
      <c r="W863" s="134"/>
      <c r="Z863" s="134"/>
    </row>
    <row r="864" spans="1:26" ht="18" customHeight="1">
      <c r="A864" s="78"/>
      <c r="B864" s="130"/>
      <c r="C864" s="131"/>
      <c r="D864" s="133"/>
      <c r="E864" s="134"/>
      <c r="H864" s="134"/>
      <c r="K864" s="134"/>
      <c r="N864" s="134"/>
      <c r="Q864" s="134"/>
      <c r="T864" s="134"/>
      <c r="W864" s="134"/>
      <c r="Z864" s="134"/>
    </row>
    <row r="865" spans="1:26" ht="18" customHeight="1">
      <c r="A865" s="78"/>
      <c r="B865" s="130"/>
      <c r="C865" s="131"/>
      <c r="D865" s="133"/>
      <c r="E865" s="134"/>
      <c r="H865" s="134"/>
      <c r="K865" s="134"/>
      <c r="N865" s="134"/>
      <c r="Q865" s="134"/>
      <c r="T865" s="134"/>
      <c r="W865" s="134"/>
      <c r="Z865" s="134"/>
    </row>
    <row r="866" spans="1:26" ht="18" customHeight="1">
      <c r="A866" s="78"/>
      <c r="B866" s="130"/>
      <c r="C866" s="131"/>
      <c r="D866" s="133"/>
      <c r="E866" s="134"/>
      <c r="H866" s="134"/>
      <c r="K866" s="134"/>
      <c r="N866" s="134"/>
      <c r="Q866" s="134"/>
      <c r="T866" s="134"/>
      <c r="W866" s="134"/>
      <c r="Z866" s="134"/>
    </row>
    <row r="867" spans="1:26" ht="18" customHeight="1">
      <c r="A867" s="78"/>
      <c r="B867" s="130"/>
      <c r="C867" s="131"/>
      <c r="D867" s="133"/>
      <c r="E867" s="134"/>
      <c r="H867" s="134"/>
      <c r="K867" s="134"/>
      <c r="N867" s="134"/>
      <c r="Q867" s="134"/>
      <c r="T867" s="134"/>
      <c r="W867" s="134"/>
      <c r="Z867" s="134"/>
    </row>
    <row r="868" spans="1:26" ht="18" customHeight="1">
      <c r="A868" s="78"/>
      <c r="B868" s="130"/>
      <c r="C868" s="131"/>
      <c r="D868" s="133"/>
      <c r="E868" s="134"/>
      <c r="H868" s="134"/>
      <c r="K868" s="134"/>
      <c r="N868" s="134"/>
      <c r="Q868" s="134"/>
      <c r="T868" s="134"/>
      <c r="W868" s="134"/>
      <c r="Z868" s="134"/>
    </row>
    <row r="869" spans="1:26" ht="18" customHeight="1">
      <c r="A869" s="78"/>
      <c r="B869" s="130"/>
      <c r="C869" s="131"/>
      <c r="D869" s="133"/>
      <c r="E869" s="134"/>
      <c r="H869" s="134"/>
      <c r="K869" s="134"/>
      <c r="N869" s="134"/>
      <c r="Q869" s="134"/>
      <c r="T869" s="134"/>
      <c r="W869" s="134"/>
      <c r="Z869" s="134"/>
    </row>
    <row r="870" spans="1:26" ht="18" customHeight="1">
      <c r="A870" s="78"/>
      <c r="B870" s="130"/>
      <c r="C870" s="131"/>
      <c r="D870" s="133"/>
      <c r="E870" s="134"/>
      <c r="H870" s="134"/>
      <c r="K870" s="134"/>
      <c r="N870" s="134"/>
      <c r="Q870" s="134"/>
      <c r="T870" s="134"/>
      <c r="W870" s="134"/>
      <c r="Z870" s="134"/>
    </row>
    <row r="871" spans="1:26" ht="18" customHeight="1">
      <c r="A871" s="78"/>
      <c r="B871" s="130"/>
      <c r="C871" s="131"/>
      <c r="D871" s="133"/>
      <c r="E871" s="134"/>
      <c r="H871" s="134"/>
      <c r="K871" s="134"/>
      <c r="N871" s="134"/>
      <c r="Q871" s="134"/>
      <c r="T871" s="134"/>
      <c r="W871" s="134"/>
      <c r="Z871" s="134"/>
    </row>
    <row r="872" spans="1:26" ht="18" customHeight="1">
      <c r="A872" s="78"/>
      <c r="B872" s="130"/>
      <c r="C872" s="131"/>
      <c r="D872" s="133"/>
      <c r="E872" s="134"/>
      <c r="H872" s="134"/>
      <c r="K872" s="134"/>
      <c r="N872" s="134"/>
      <c r="Q872" s="134"/>
      <c r="T872" s="134"/>
      <c r="W872" s="134"/>
      <c r="Z872" s="134"/>
    </row>
    <row r="873" spans="1:26" ht="18" customHeight="1">
      <c r="A873" s="78"/>
      <c r="B873" s="130"/>
      <c r="C873" s="131"/>
      <c r="D873" s="133"/>
      <c r="E873" s="134"/>
      <c r="H873" s="134"/>
      <c r="K873" s="134"/>
      <c r="N873" s="134"/>
      <c r="Q873" s="134"/>
      <c r="T873" s="134"/>
      <c r="W873" s="134"/>
      <c r="Z873" s="134"/>
    </row>
    <row r="874" spans="1:26" ht="18" customHeight="1">
      <c r="A874" s="78"/>
      <c r="B874" s="130"/>
      <c r="C874" s="131"/>
      <c r="D874" s="133"/>
      <c r="E874" s="134"/>
      <c r="H874" s="134"/>
      <c r="K874" s="134"/>
      <c r="N874" s="134"/>
      <c r="Q874" s="134"/>
      <c r="T874" s="134"/>
      <c r="W874" s="134"/>
      <c r="Z874" s="134"/>
    </row>
    <row r="875" spans="1:26" ht="18" customHeight="1">
      <c r="A875" s="78"/>
      <c r="B875" s="130"/>
      <c r="C875" s="131"/>
      <c r="D875" s="133"/>
      <c r="E875" s="134"/>
      <c r="H875" s="134"/>
      <c r="K875" s="134"/>
      <c r="N875" s="134"/>
      <c r="Q875" s="134"/>
      <c r="T875" s="134"/>
      <c r="W875" s="134"/>
      <c r="Z875" s="134"/>
    </row>
    <row r="876" spans="1:26" ht="18" customHeight="1">
      <c r="A876" s="78"/>
      <c r="B876" s="130"/>
      <c r="C876" s="131"/>
      <c r="D876" s="133"/>
      <c r="E876" s="134"/>
      <c r="H876" s="134"/>
      <c r="K876" s="134"/>
      <c r="N876" s="134"/>
      <c r="Q876" s="134"/>
      <c r="T876" s="134"/>
      <c r="W876" s="134"/>
      <c r="Z876" s="134"/>
    </row>
    <row r="877" spans="1:26" ht="18" customHeight="1">
      <c r="A877" s="78"/>
      <c r="B877" s="130"/>
      <c r="C877" s="131"/>
      <c r="D877" s="133"/>
      <c r="E877" s="134"/>
      <c r="H877" s="134"/>
      <c r="K877" s="134"/>
      <c r="N877" s="134"/>
      <c r="Q877" s="134"/>
      <c r="T877" s="134"/>
      <c r="W877" s="134"/>
      <c r="Z877" s="134"/>
    </row>
    <row r="878" spans="1:26" ht="18" customHeight="1">
      <c r="A878" s="78"/>
      <c r="B878" s="130"/>
      <c r="C878" s="131"/>
      <c r="D878" s="133"/>
      <c r="E878" s="134"/>
      <c r="H878" s="134"/>
      <c r="K878" s="134"/>
      <c r="N878" s="134"/>
      <c r="Q878" s="134"/>
      <c r="T878" s="134"/>
      <c r="W878" s="134"/>
      <c r="Z878" s="134"/>
    </row>
    <row r="879" spans="1:26" ht="18" customHeight="1">
      <c r="A879" s="78"/>
      <c r="B879" s="130"/>
      <c r="C879" s="131"/>
      <c r="D879" s="133"/>
      <c r="E879" s="134"/>
      <c r="H879" s="134"/>
      <c r="K879" s="134"/>
      <c r="N879" s="134"/>
      <c r="Q879" s="134"/>
      <c r="T879" s="134"/>
      <c r="W879" s="134"/>
      <c r="Z879" s="134"/>
    </row>
    <row r="880" spans="1:26" ht="18" customHeight="1">
      <c r="A880" s="78"/>
      <c r="B880" s="130"/>
      <c r="C880" s="131"/>
      <c r="D880" s="133"/>
      <c r="E880" s="134"/>
      <c r="H880" s="134"/>
      <c r="K880" s="134"/>
      <c r="N880" s="134"/>
      <c r="Q880" s="134"/>
      <c r="T880" s="134"/>
      <c r="W880" s="134"/>
      <c r="Z880" s="134"/>
    </row>
    <row r="881" spans="1:26" ht="18" customHeight="1">
      <c r="A881" s="78"/>
      <c r="B881" s="130"/>
      <c r="C881" s="131"/>
      <c r="D881" s="133"/>
      <c r="E881" s="134"/>
      <c r="H881" s="134"/>
      <c r="K881" s="134"/>
      <c r="N881" s="134"/>
      <c r="Q881" s="134"/>
      <c r="T881" s="134"/>
      <c r="W881" s="134"/>
      <c r="Z881" s="134"/>
    </row>
    <row r="882" spans="1:26" ht="18" customHeight="1">
      <c r="A882" s="78"/>
      <c r="B882" s="130"/>
      <c r="C882" s="131"/>
      <c r="D882" s="133"/>
      <c r="E882" s="134"/>
      <c r="H882" s="134"/>
      <c r="K882" s="134"/>
      <c r="N882" s="134"/>
      <c r="Q882" s="134"/>
      <c r="T882" s="134"/>
      <c r="W882" s="134"/>
      <c r="Z882" s="134"/>
    </row>
    <row r="883" spans="1:26" ht="18" customHeight="1">
      <c r="A883" s="78"/>
      <c r="B883" s="130"/>
      <c r="C883" s="131"/>
      <c r="D883" s="133"/>
      <c r="E883" s="134"/>
      <c r="H883" s="134"/>
      <c r="K883" s="134"/>
      <c r="N883" s="134"/>
      <c r="Q883" s="134"/>
      <c r="T883" s="134"/>
      <c r="W883" s="134"/>
      <c r="Z883" s="134"/>
    </row>
    <row r="884" spans="1:26" ht="18" customHeight="1">
      <c r="A884" s="78"/>
      <c r="B884" s="130"/>
      <c r="C884" s="131"/>
      <c r="D884" s="133"/>
      <c r="E884" s="134"/>
      <c r="H884" s="134"/>
      <c r="K884" s="134"/>
      <c r="N884" s="134"/>
      <c r="Q884" s="134"/>
      <c r="T884" s="134"/>
      <c r="W884" s="134"/>
      <c r="Z884" s="134"/>
    </row>
    <row r="885" spans="1:26" ht="18" customHeight="1">
      <c r="A885" s="78"/>
      <c r="B885" s="130"/>
      <c r="C885" s="131"/>
      <c r="D885" s="133"/>
      <c r="E885" s="134"/>
      <c r="H885" s="134"/>
      <c r="K885" s="134"/>
      <c r="N885" s="134"/>
      <c r="Q885" s="134"/>
      <c r="T885" s="134"/>
      <c r="W885" s="134"/>
      <c r="Z885" s="134"/>
    </row>
    <row r="886" spans="1:26" ht="18" customHeight="1">
      <c r="A886" s="78"/>
      <c r="B886" s="130"/>
      <c r="C886" s="131"/>
      <c r="D886" s="133"/>
      <c r="E886" s="134"/>
      <c r="H886" s="134"/>
      <c r="K886" s="134"/>
      <c r="N886" s="134"/>
      <c r="Q886" s="134"/>
      <c r="T886" s="134"/>
      <c r="W886" s="134"/>
      <c r="Z886" s="134"/>
    </row>
    <row r="887" spans="1:26" ht="18" customHeight="1">
      <c r="A887" s="78"/>
      <c r="B887" s="130"/>
      <c r="C887" s="131"/>
      <c r="D887" s="133"/>
      <c r="E887" s="134"/>
      <c r="H887" s="134"/>
      <c r="K887" s="134"/>
      <c r="N887" s="134"/>
      <c r="Q887" s="134"/>
      <c r="T887" s="134"/>
      <c r="W887" s="134"/>
      <c r="Z887" s="134"/>
    </row>
    <row r="888" spans="1:26" ht="18" customHeight="1">
      <c r="A888" s="78"/>
      <c r="B888" s="130"/>
      <c r="C888" s="131"/>
      <c r="D888" s="133"/>
      <c r="E888" s="134"/>
      <c r="H888" s="134"/>
      <c r="K888" s="134"/>
      <c r="N888" s="134"/>
      <c r="Q888" s="134"/>
      <c r="T888" s="134"/>
      <c r="W888" s="134"/>
      <c r="Z888" s="134"/>
    </row>
    <row r="889" spans="1:26" ht="18" customHeight="1">
      <c r="A889" s="78"/>
      <c r="B889" s="130"/>
      <c r="C889" s="131"/>
      <c r="D889" s="133"/>
      <c r="E889" s="134"/>
      <c r="H889" s="134"/>
      <c r="K889" s="134"/>
      <c r="N889" s="134"/>
      <c r="Q889" s="134"/>
      <c r="T889" s="134"/>
      <c r="W889" s="134"/>
      <c r="Z889" s="134"/>
    </row>
    <row r="890" spans="1:26" ht="18" customHeight="1">
      <c r="A890" s="78"/>
      <c r="B890" s="130"/>
      <c r="C890" s="131"/>
      <c r="D890" s="133"/>
      <c r="E890" s="134"/>
      <c r="H890" s="134"/>
      <c r="K890" s="134"/>
      <c r="N890" s="134"/>
      <c r="Q890" s="134"/>
      <c r="T890" s="134"/>
      <c r="W890" s="134"/>
      <c r="Z890" s="134"/>
    </row>
    <row r="891" spans="1:26" ht="18" customHeight="1">
      <c r="A891" s="78"/>
      <c r="B891" s="130"/>
      <c r="C891" s="131"/>
      <c r="D891" s="133"/>
      <c r="E891" s="134"/>
      <c r="H891" s="134"/>
      <c r="K891" s="134"/>
      <c r="N891" s="134"/>
      <c r="Q891" s="134"/>
      <c r="T891" s="134"/>
      <c r="W891" s="134"/>
      <c r="Z891" s="134"/>
    </row>
    <row r="892" spans="1:26" ht="18" customHeight="1">
      <c r="A892" s="78"/>
      <c r="B892" s="130"/>
      <c r="C892" s="131"/>
      <c r="D892" s="133"/>
      <c r="E892" s="134"/>
      <c r="H892" s="134"/>
      <c r="K892" s="134"/>
      <c r="N892" s="134"/>
      <c r="Q892" s="134"/>
      <c r="T892" s="134"/>
      <c r="W892" s="134"/>
      <c r="Z892" s="134"/>
    </row>
    <row r="893" spans="1:26" ht="18" customHeight="1">
      <c r="A893" s="78"/>
      <c r="B893" s="130"/>
      <c r="C893" s="131"/>
      <c r="D893" s="133"/>
      <c r="E893" s="134"/>
      <c r="H893" s="134"/>
      <c r="K893" s="134"/>
      <c r="N893" s="134"/>
      <c r="Q893" s="134"/>
      <c r="T893" s="134"/>
      <c r="W893" s="134"/>
      <c r="Z893" s="134"/>
    </row>
    <row r="894" spans="1:26" ht="18" customHeight="1">
      <c r="A894" s="78"/>
      <c r="B894" s="130"/>
      <c r="C894" s="131"/>
      <c r="D894" s="133"/>
      <c r="E894" s="134"/>
      <c r="H894" s="134"/>
      <c r="K894" s="134"/>
      <c r="N894" s="134"/>
      <c r="Q894" s="134"/>
      <c r="T894" s="134"/>
      <c r="W894" s="134"/>
      <c r="Z894" s="134"/>
    </row>
    <row r="895" spans="1:26" ht="18" customHeight="1">
      <c r="A895" s="78"/>
      <c r="B895" s="130"/>
      <c r="C895" s="131"/>
      <c r="D895" s="133"/>
      <c r="E895" s="134"/>
      <c r="H895" s="134"/>
      <c r="K895" s="134"/>
      <c r="N895" s="134"/>
      <c r="Q895" s="134"/>
      <c r="T895" s="134"/>
      <c r="W895" s="134"/>
      <c r="Z895" s="134"/>
    </row>
    <row r="896" spans="1:26" ht="18" customHeight="1">
      <c r="A896" s="78"/>
      <c r="B896" s="130"/>
      <c r="C896" s="131"/>
      <c r="D896" s="133"/>
      <c r="E896" s="134"/>
      <c r="H896" s="134"/>
      <c r="K896" s="134"/>
      <c r="N896" s="134"/>
      <c r="Q896" s="134"/>
      <c r="T896" s="134"/>
      <c r="W896" s="134"/>
      <c r="Z896" s="134"/>
    </row>
    <row r="897" spans="1:26" ht="18" customHeight="1">
      <c r="A897" s="78"/>
      <c r="B897" s="130"/>
      <c r="C897" s="131"/>
      <c r="D897" s="133"/>
      <c r="E897" s="134"/>
      <c r="H897" s="134"/>
      <c r="K897" s="134"/>
      <c r="N897" s="134"/>
      <c r="Q897" s="134"/>
      <c r="T897" s="134"/>
      <c r="W897" s="134"/>
      <c r="Z897" s="134"/>
    </row>
    <row r="898" spans="1:26" ht="18" customHeight="1">
      <c r="A898" s="78"/>
      <c r="B898" s="130"/>
      <c r="C898" s="131"/>
      <c r="D898" s="133"/>
      <c r="E898" s="134"/>
      <c r="H898" s="134"/>
      <c r="K898" s="134"/>
      <c r="N898" s="134"/>
      <c r="Q898" s="134"/>
      <c r="T898" s="134"/>
      <c r="W898" s="134"/>
      <c r="Z898" s="134"/>
    </row>
    <row r="899" spans="1:26" ht="18" customHeight="1">
      <c r="A899" s="78"/>
      <c r="B899" s="130"/>
      <c r="C899" s="131"/>
      <c r="D899" s="133"/>
      <c r="E899" s="134"/>
      <c r="H899" s="134"/>
      <c r="K899" s="134"/>
      <c r="N899" s="134"/>
      <c r="Q899" s="134"/>
      <c r="T899" s="134"/>
      <c r="W899" s="134"/>
      <c r="Z899" s="134"/>
    </row>
    <row r="900" spans="1:26" ht="18" customHeight="1">
      <c r="A900" s="78"/>
      <c r="B900" s="130"/>
      <c r="C900" s="131"/>
      <c r="D900" s="133"/>
      <c r="E900" s="134"/>
      <c r="H900" s="134"/>
      <c r="K900" s="134"/>
      <c r="N900" s="134"/>
      <c r="Q900" s="134"/>
      <c r="T900" s="134"/>
      <c r="W900" s="134"/>
      <c r="Z900" s="134"/>
    </row>
    <row r="901" spans="1:26" ht="18" customHeight="1">
      <c r="A901" s="78"/>
      <c r="B901" s="130"/>
      <c r="C901" s="131"/>
      <c r="D901" s="133"/>
      <c r="E901" s="134"/>
      <c r="H901" s="134"/>
      <c r="K901" s="134"/>
      <c r="N901" s="134"/>
      <c r="Q901" s="134"/>
      <c r="T901" s="134"/>
      <c r="W901" s="134"/>
      <c r="Z901" s="134"/>
    </row>
    <row r="902" spans="1:26" ht="18" customHeight="1">
      <c r="A902" s="78"/>
      <c r="B902" s="130"/>
      <c r="C902" s="131"/>
      <c r="D902" s="133"/>
      <c r="E902" s="134"/>
      <c r="H902" s="134"/>
      <c r="K902" s="134"/>
      <c r="N902" s="134"/>
      <c r="Q902" s="134"/>
      <c r="T902" s="134"/>
      <c r="W902" s="134"/>
      <c r="Z902" s="134"/>
    </row>
    <row r="903" spans="1:26" ht="18" customHeight="1">
      <c r="A903" s="78"/>
      <c r="B903" s="130"/>
      <c r="C903" s="131"/>
      <c r="D903" s="133"/>
      <c r="E903" s="134"/>
      <c r="H903" s="134"/>
      <c r="K903" s="134"/>
      <c r="N903" s="134"/>
      <c r="Q903" s="134"/>
      <c r="T903" s="134"/>
      <c r="W903" s="134"/>
      <c r="Z903" s="134"/>
    </row>
    <row r="904" spans="1:26" ht="18" customHeight="1">
      <c r="A904" s="78"/>
      <c r="B904" s="130"/>
      <c r="C904" s="131"/>
      <c r="D904" s="133"/>
      <c r="E904" s="134"/>
      <c r="H904" s="134"/>
      <c r="K904" s="134"/>
      <c r="N904" s="134"/>
      <c r="Q904" s="134"/>
      <c r="T904" s="134"/>
      <c r="W904" s="134"/>
      <c r="Z904" s="134"/>
    </row>
    <row r="905" spans="1:26" ht="18" customHeight="1">
      <c r="A905" s="78"/>
      <c r="B905" s="130"/>
      <c r="C905" s="131"/>
      <c r="D905" s="133"/>
      <c r="E905" s="134"/>
      <c r="H905" s="134"/>
      <c r="K905" s="134"/>
      <c r="N905" s="134"/>
      <c r="Q905" s="134"/>
      <c r="T905" s="134"/>
      <c r="W905" s="134"/>
      <c r="Z905" s="134"/>
    </row>
    <row r="906" spans="1:26" ht="18" customHeight="1">
      <c r="A906" s="78"/>
      <c r="B906" s="130"/>
      <c r="C906" s="131"/>
      <c r="D906" s="133"/>
      <c r="E906" s="134"/>
      <c r="H906" s="134"/>
      <c r="K906" s="134"/>
      <c r="N906" s="134"/>
      <c r="Q906" s="134"/>
      <c r="T906" s="134"/>
      <c r="W906" s="134"/>
      <c r="Z906" s="134"/>
    </row>
    <row r="907" spans="1:26" ht="18" customHeight="1">
      <c r="A907" s="78"/>
      <c r="B907" s="130"/>
      <c r="C907" s="131"/>
      <c r="D907" s="133"/>
      <c r="E907" s="134"/>
      <c r="H907" s="134"/>
      <c r="K907" s="134"/>
      <c r="N907" s="134"/>
      <c r="Q907" s="134"/>
      <c r="T907" s="134"/>
      <c r="W907" s="134"/>
      <c r="Z907" s="134"/>
    </row>
    <row r="908" spans="1:26" ht="18" customHeight="1">
      <c r="A908" s="78"/>
      <c r="B908" s="130"/>
      <c r="C908" s="131"/>
      <c r="D908" s="133"/>
      <c r="E908" s="134"/>
      <c r="H908" s="134"/>
      <c r="K908" s="134"/>
      <c r="N908" s="134"/>
      <c r="Q908" s="134"/>
      <c r="T908" s="134"/>
      <c r="W908" s="134"/>
      <c r="Z908" s="134"/>
    </row>
    <row r="909" spans="1:26" ht="18" customHeight="1">
      <c r="A909" s="78"/>
      <c r="B909" s="130"/>
      <c r="C909" s="131"/>
      <c r="D909" s="133"/>
      <c r="E909" s="134"/>
      <c r="H909" s="134"/>
      <c r="K909" s="134"/>
      <c r="N909" s="134"/>
      <c r="Q909" s="134"/>
      <c r="T909" s="134"/>
      <c r="W909" s="134"/>
      <c r="Z909" s="134"/>
    </row>
    <row r="910" spans="1:26" ht="18" customHeight="1">
      <c r="A910" s="78"/>
      <c r="B910" s="130"/>
      <c r="C910" s="131"/>
      <c r="D910" s="133"/>
      <c r="E910" s="134"/>
      <c r="H910" s="134"/>
      <c r="K910" s="134"/>
      <c r="N910" s="134"/>
      <c r="Q910" s="134"/>
      <c r="T910" s="134"/>
      <c r="W910" s="134"/>
      <c r="Z910" s="134"/>
    </row>
    <row r="911" spans="1:26" ht="18" customHeight="1">
      <c r="A911" s="78"/>
      <c r="B911" s="130"/>
      <c r="C911" s="131"/>
      <c r="D911" s="133"/>
      <c r="E911" s="134"/>
      <c r="H911" s="134"/>
      <c r="K911" s="134"/>
      <c r="N911" s="134"/>
      <c r="Q911" s="134"/>
      <c r="T911" s="134"/>
      <c r="W911" s="134"/>
      <c r="Z911" s="134"/>
    </row>
    <row r="912" spans="1:26" ht="18" customHeight="1">
      <c r="A912" s="78"/>
      <c r="B912" s="130"/>
      <c r="C912" s="131"/>
      <c r="D912" s="133"/>
      <c r="E912" s="134"/>
      <c r="H912" s="134"/>
      <c r="K912" s="134"/>
      <c r="N912" s="134"/>
      <c r="Q912" s="134"/>
      <c r="T912" s="134"/>
      <c r="W912" s="134"/>
      <c r="Z912" s="134"/>
    </row>
    <row r="913" spans="1:26" ht="18" customHeight="1">
      <c r="A913" s="78"/>
      <c r="B913" s="130"/>
      <c r="C913" s="131"/>
      <c r="D913" s="133"/>
      <c r="E913" s="134"/>
      <c r="H913" s="134"/>
      <c r="K913" s="134"/>
      <c r="N913" s="134"/>
      <c r="Q913" s="134"/>
      <c r="T913" s="134"/>
      <c r="W913" s="134"/>
      <c r="Z913" s="134"/>
    </row>
    <row r="914" spans="1:26" ht="18" customHeight="1">
      <c r="A914" s="78"/>
      <c r="B914" s="130"/>
      <c r="C914" s="131"/>
      <c r="D914" s="133"/>
      <c r="E914" s="134"/>
      <c r="H914" s="134"/>
      <c r="K914" s="134"/>
      <c r="N914" s="134"/>
      <c r="Q914" s="134"/>
      <c r="T914" s="134"/>
      <c r="W914" s="134"/>
      <c r="Z914" s="134"/>
    </row>
    <row r="915" spans="1:26" ht="18" customHeight="1">
      <c r="A915" s="78"/>
      <c r="B915" s="130"/>
      <c r="C915" s="131"/>
      <c r="D915" s="133"/>
      <c r="E915" s="134"/>
      <c r="H915" s="134"/>
      <c r="K915" s="134"/>
      <c r="N915" s="134"/>
      <c r="Q915" s="134"/>
      <c r="T915" s="134"/>
      <c r="W915" s="134"/>
      <c r="Z915" s="134"/>
    </row>
    <row r="916" spans="1:26" ht="18" customHeight="1">
      <c r="A916" s="78"/>
      <c r="B916" s="130"/>
      <c r="C916" s="131"/>
      <c r="D916" s="133"/>
      <c r="E916" s="134"/>
      <c r="H916" s="134"/>
      <c r="K916" s="134"/>
      <c r="N916" s="134"/>
      <c r="Q916" s="134"/>
      <c r="T916" s="134"/>
      <c r="W916" s="134"/>
      <c r="Z916" s="134"/>
    </row>
    <row r="917" spans="1:26" ht="18" customHeight="1">
      <c r="A917" s="78"/>
      <c r="B917" s="130"/>
      <c r="C917" s="131"/>
      <c r="D917" s="133"/>
      <c r="E917" s="134"/>
      <c r="H917" s="134"/>
      <c r="K917" s="134"/>
      <c r="N917" s="134"/>
      <c r="Q917" s="134"/>
      <c r="T917" s="134"/>
      <c r="W917" s="134"/>
      <c r="Z917" s="134"/>
    </row>
    <row r="918" spans="1:26" ht="18" customHeight="1">
      <c r="A918" s="78"/>
      <c r="B918" s="130"/>
      <c r="C918" s="131"/>
      <c r="D918" s="133"/>
      <c r="E918" s="134"/>
      <c r="H918" s="134"/>
      <c r="K918" s="134"/>
      <c r="N918" s="134"/>
      <c r="Q918" s="134"/>
      <c r="T918" s="134"/>
      <c r="W918" s="134"/>
      <c r="Z918" s="134"/>
    </row>
    <row r="919" spans="1:26" ht="18" customHeight="1">
      <c r="A919" s="78"/>
      <c r="B919" s="130"/>
      <c r="C919" s="131"/>
      <c r="D919" s="133"/>
      <c r="E919" s="134"/>
      <c r="H919" s="134"/>
      <c r="K919" s="134"/>
      <c r="N919" s="134"/>
      <c r="Q919" s="134"/>
      <c r="T919" s="134"/>
      <c r="W919" s="134"/>
      <c r="Z919" s="134"/>
    </row>
    <row r="920" spans="1:26" ht="18" customHeight="1">
      <c r="A920" s="78"/>
      <c r="B920" s="130"/>
      <c r="C920" s="131"/>
      <c r="D920" s="133"/>
      <c r="E920" s="134"/>
      <c r="H920" s="134"/>
      <c r="K920" s="134"/>
      <c r="N920" s="134"/>
      <c r="Q920" s="134"/>
      <c r="T920" s="134"/>
      <c r="W920" s="134"/>
      <c r="Z920" s="134"/>
    </row>
    <row r="921" spans="1:26" ht="18" customHeight="1">
      <c r="A921" s="78"/>
      <c r="B921" s="130"/>
      <c r="C921" s="131"/>
      <c r="D921" s="133"/>
      <c r="E921" s="134"/>
      <c r="H921" s="134"/>
      <c r="K921" s="134"/>
      <c r="N921" s="134"/>
      <c r="Q921" s="134"/>
      <c r="T921" s="134"/>
      <c r="W921" s="134"/>
      <c r="Z921" s="134"/>
    </row>
    <row r="922" spans="1:26" ht="18" customHeight="1">
      <c r="A922" s="78"/>
      <c r="B922" s="130"/>
      <c r="C922" s="131"/>
      <c r="D922" s="133"/>
      <c r="E922" s="134"/>
      <c r="H922" s="134"/>
      <c r="K922" s="134"/>
      <c r="N922" s="134"/>
      <c r="Q922" s="134"/>
      <c r="T922" s="134"/>
      <c r="W922" s="134"/>
      <c r="Z922" s="134"/>
    </row>
    <row r="923" spans="1:26" ht="18" customHeight="1">
      <c r="A923" s="78"/>
      <c r="B923" s="130"/>
      <c r="C923" s="131"/>
      <c r="D923" s="133"/>
      <c r="E923" s="134"/>
      <c r="H923" s="134"/>
      <c r="K923" s="134"/>
      <c r="N923" s="134"/>
      <c r="Q923" s="134"/>
      <c r="T923" s="134"/>
      <c r="W923" s="134"/>
      <c r="Z923" s="134"/>
    </row>
    <row r="924" spans="1:26" ht="18" customHeight="1">
      <c r="A924" s="78"/>
      <c r="B924" s="130"/>
      <c r="C924" s="131"/>
      <c r="D924" s="133"/>
      <c r="E924" s="134"/>
      <c r="H924" s="134"/>
      <c r="K924" s="134"/>
      <c r="N924" s="134"/>
      <c r="Q924" s="134"/>
      <c r="T924" s="134"/>
      <c r="W924" s="134"/>
      <c r="Z924" s="134"/>
    </row>
    <row r="925" spans="1:26" ht="18" customHeight="1">
      <c r="A925" s="78"/>
      <c r="B925" s="130"/>
      <c r="C925" s="131"/>
      <c r="D925" s="133"/>
      <c r="E925" s="134"/>
      <c r="H925" s="134"/>
      <c r="K925" s="134"/>
      <c r="N925" s="134"/>
      <c r="Q925" s="134"/>
      <c r="T925" s="134"/>
      <c r="W925" s="134"/>
      <c r="Z925" s="134"/>
    </row>
    <row r="926" spans="1:26" ht="18" customHeight="1">
      <c r="A926" s="78"/>
      <c r="B926" s="130"/>
      <c r="C926" s="131"/>
      <c r="D926" s="133"/>
      <c r="E926" s="134"/>
      <c r="H926" s="134"/>
      <c r="K926" s="134"/>
      <c r="N926" s="134"/>
      <c r="Q926" s="134"/>
      <c r="T926" s="134"/>
      <c r="W926" s="134"/>
      <c r="Z926" s="134"/>
    </row>
    <row r="927" spans="1:26" ht="18" customHeight="1">
      <c r="A927" s="78"/>
      <c r="B927" s="130"/>
      <c r="C927" s="131"/>
      <c r="D927" s="133"/>
      <c r="E927" s="134"/>
      <c r="H927" s="134"/>
      <c r="K927" s="134"/>
      <c r="N927" s="134"/>
      <c r="Q927" s="134"/>
      <c r="T927" s="134"/>
      <c r="W927" s="134"/>
      <c r="Z927" s="134"/>
    </row>
    <row r="928" spans="1:26" ht="18" customHeight="1">
      <c r="A928" s="78"/>
      <c r="B928" s="130"/>
      <c r="C928" s="131"/>
      <c r="D928" s="133"/>
      <c r="E928" s="134"/>
      <c r="H928" s="134"/>
      <c r="K928" s="134"/>
      <c r="N928" s="134"/>
      <c r="Q928" s="134"/>
      <c r="T928" s="134"/>
      <c r="W928" s="134"/>
      <c r="Z928" s="134"/>
    </row>
    <row r="929" spans="1:26" ht="18" customHeight="1">
      <c r="A929" s="78"/>
      <c r="B929" s="130"/>
      <c r="C929" s="131"/>
      <c r="D929" s="133"/>
      <c r="E929" s="134"/>
      <c r="H929" s="134"/>
      <c r="K929" s="134"/>
      <c r="N929" s="134"/>
      <c r="Q929" s="134"/>
      <c r="T929" s="134"/>
      <c r="W929" s="134"/>
      <c r="Z929" s="134"/>
    </row>
    <row r="930" spans="1:26" ht="18" customHeight="1">
      <c r="A930" s="78"/>
      <c r="B930" s="130"/>
      <c r="C930" s="131"/>
      <c r="D930" s="133"/>
      <c r="E930" s="134"/>
      <c r="H930" s="134"/>
      <c r="K930" s="134"/>
      <c r="N930" s="134"/>
      <c r="Q930" s="134"/>
      <c r="T930" s="134"/>
      <c r="W930" s="134"/>
      <c r="Z930" s="134"/>
    </row>
    <row r="931" spans="1:26" ht="18" customHeight="1">
      <c r="A931" s="78"/>
      <c r="B931" s="130"/>
      <c r="C931" s="131"/>
      <c r="D931" s="133"/>
      <c r="E931" s="134"/>
      <c r="H931" s="134"/>
      <c r="K931" s="134"/>
      <c r="N931" s="134"/>
      <c r="Q931" s="134"/>
      <c r="T931" s="134"/>
      <c r="W931" s="134"/>
      <c r="Z931" s="134"/>
    </row>
    <row r="932" spans="1:26" ht="18" customHeight="1">
      <c r="A932" s="78"/>
      <c r="B932" s="130"/>
      <c r="C932" s="131"/>
      <c r="D932" s="133"/>
      <c r="E932" s="134"/>
      <c r="H932" s="134"/>
      <c r="K932" s="134"/>
      <c r="N932" s="134"/>
      <c r="Q932" s="134"/>
      <c r="T932" s="134"/>
      <c r="W932" s="134"/>
      <c r="Z932" s="134"/>
    </row>
    <row r="933" spans="1:26" ht="18" customHeight="1">
      <c r="A933" s="78"/>
      <c r="B933" s="130"/>
      <c r="C933" s="131"/>
      <c r="D933" s="133"/>
      <c r="E933" s="134"/>
      <c r="H933" s="134"/>
      <c r="K933" s="134"/>
      <c r="N933" s="134"/>
      <c r="Q933" s="134"/>
      <c r="T933" s="134"/>
      <c r="W933" s="134"/>
      <c r="Z933" s="134"/>
    </row>
    <row r="934" spans="1:26" ht="18" customHeight="1">
      <c r="A934" s="78"/>
      <c r="B934" s="130"/>
      <c r="C934" s="131"/>
      <c r="D934" s="133"/>
      <c r="E934" s="134"/>
      <c r="H934" s="134"/>
      <c r="K934" s="134"/>
      <c r="N934" s="134"/>
      <c r="Q934" s="134"/>
      <c r="T934" s="134"/>
      <c r="W934" s="134"/>
      <c r="Z934" s="134"/>
    </row>
    <row r="935" spans="1:26" ht="18" customHeight="1">
      <c r="A935" s="78"/>
      <c r="B935" s="130"/>
      <c r="C935" s="131"/>
      <c r="D935" s="133"/>
      <c r="E935" s="134"/>
      <c r="H935" s="134"/>
      <c r="K935" s="134"/>
      <c r="N935" s="134"/>
      <c r="Q935" s="134"/>
      <c r="T935" s="134"/>
      <c r="W935" s="134"/>
      <c r="Z935" s="134"/>
    </row>
    <row r="936" spans="1:26" ht="18" customHeight="1">
      <c r="A936" s="78"/>
      <c r="B936" s="130"/>
      <c r="C936" s="131"/>
      <c r="D936" s="133"/>
      <c r="E936" s="134"/>
      <c r="H936" s="134"/>
      <c r="K936" s="134"/>
      <c r="N936" s="134"/>
      <c r="Q936" s="134"/>
      <c r="T936" s="134"/>
      <c r="W936" s="134"/>
      <c r="Z936" s="134"/>
    </row>
    <row r="937" spans="1:26" ht="18" customHeight="1">
      <c r="A937" s="78"/>
      <c r="B937" s="130"/>
      <c r="C937" s="131"/>
      <c r="D937" s="133"/>
      <c r="E937" s="134"/>
      <c r="H937" s="134"/>
      <c r="K937" s="134"/>
      <c r="N937" s="134"/>
      <c r="Q937" s="134"/>
      <c r="T937" s="134"/>
      <c r="W937" s="134"/>
      <c r="Z937" s="134"/>
    </row>
    <row r="938" spans="1:26" ht="18" customHeight="1">
      <c r="A938" s="78"/>
      <c r="B938" s="130"/>
      <c r="C938" s="131"/>
      <c r="D938" s="133"/>
      <c r="E938" s="134"/>
      <c r="H938" s="134"/>
      <c r="K938" s="134"/>
      <c r="N938" s="134"/>
      <c r="Q938" s="134"/>
      <c r="T938" s="134"/>
      <c r="W938" s="134"/>
      <c r="Z938" s="134"/>
    </row>
    <row r="939" spans="1:26" ht="18" customHeight="1">
      <c r="A939" s="78"/>
      <c r="B939" s="130"/>
      <c r="C939" s="131"/>
      <c r="D939" s="133"/>
      <c r="E939" s="134"/>
      <c r="H939" s="134"/>
      <c r="K939" s="134"/>
      <c r="N939" s="134"/>
      <c r="Q939" s="134"/>
      <c r="T939" s="134"/>
      <c r="W939" s="134"/>
      <c r="Z939" s="134"/>
    </row>
    <row r="940" spans="1:26" ht="18" customHeight="1">
      <c r="A940" s="78"/>
      <c r="B940" s="130"/>
      <c r="C940" s="131"/>
      <c r="D940" s="133"/>
      <c r="E940" s="134"/>
      <c r="H940" s="134"/>
      <c r="K940" s="134"/>
      <c r="N940" s="134"/>
      <c r="Q940" s="134"/>
      <c r="T940" s="134"/>
      <c r="W940" s="134"/>
      <c r="Z940" s="134"/>
    </row>
    <row r="941" spans="1:26" ht="18" customHeight="1">
      <c r="A941" s="78"/>
      <c r="B941" s="130"/>
      <c r="C941" s="131"/>
      <c r="D941" s="133"/>
      <c r="E941" s="134"/>
      <c r="H941" s="134"/>
      <c r="K941" s="134"/>
      <c r="N941" s="134"/>
      <c r="Q941" s="134"/>
      <c r="T941" s="134"/>
      <c r="W941" s="134"/>
      <c r="Z941" s="134"/>
    </row>
    <row r="942" spans="1:26" ht="18" customHeight="1">
      <c r="A942" s="78"/>
      <c r="B942" s="130"/>
      <c r="C942" s="131"/>
      <c r="D942" s="133"/>
      <c r="E942" s="134"/>
      <c r="H942" s="134"/>
      <c r="K942" s="134"/>
      <c r="N942" s="134"/>
      <c r="Q942" s="134"/>
      <c r="T942" s="134"/>
      <c r="W942" s="134"/>
      <c r="Z942" s="134"/>
    </row>
    <row r="943" spans="1:26" ht="18" customHeight="1">
      <c r="A943" s="78"/>
      <c r="B943" s="130"/>
      <c r="C943" s="131"/>
      <c r="D943" s="133"/>
      <c r="E943" s="134"/>
      <c r="H943" s="134"/>
      <c r="K943" s="134"/>
      <c r="N943" s="134"/>
      <c r="Q943" s="134"/>
      <c r="T943" s="134"/>
      <c r="W943" s="134"/>
      <c r="Z943" s="134"/>
    </row>
    <row r="944" spans="1:26" ht="18" customHeight="1">
      <c r="A944" s="78"/>
      <c r="B944" s="130"/>
      <c r="C944" s="131"/>
      <c r="D944" s="133"/>
      <c r="E944" s="134"/>
      <c r="H944" s="134"/>
      <c r="K944" s="134"/>
      <c r="N944" s="134"/>
      <c r="Q944" s="134"/>
      <c r="T944" s="134"/>
      <c r="W944" s="134"/>
      <c r="Z944" s="134"/>
    </row>
    <row r="945" spans="1:26" ht="18" customHeight="1">
      <c r="A945" s="78"/>
      <c r="B945" s="130"/>
      <c r="C945" s="131"/>
      <c r="D945" s="133"/>
      <c r="E945" s="134"/>
      <c r="H945" s="134"/>
      <c r="K945" s="134"/>
      <c r="N945" s="134"/>
      <c r="Q945" s="134"/>
      <c r="T945" s="134"/>
      <c r="W945" s="134"/>
      <c r="Z945" s="134"/>
    </row>
    <row r="946" spans="1:26" ht="18" customHeight="1">
      <c r="A946" s="78"/>
      <c r="B946" s="130"/>
      <c r="C946" s="131"/>
      <c r="D946" s="133"/>
      <c r="E946" s="134"/>
      <c r="H946" s="134"/>
      <c r="K946" s="134"/>
      <c r="N946" s="134"/>
      <c r="Q946" s="134"/>
      <c r="T946" s="134"/>
      <c r="W946" s="134"/>
      <c r="Z946" s="134"/>
    </row>
    <row r="947" spans="1:26" ht="18" customHeight="1">
      <c r="A947" s="78"/>
      <c r="B947" s="130"/>
      <c r="C947" s="131"/>
      <c r="D947" s="133"/>
      <c r="E947" s="134"/>
      <c r="H947" s="134"/>
      <c r="K947" s="134"/>
      <c r="N947" s="134"/>
      <c r="Q947" s="134"/>
      <c r="T947" s="134"/>
      <c r="W947" s="134"/>
      <c r="Z947" s="134"/>
    </row>
    <row r="948" spans="1:26" ht="18" customHeight="1">
      <c r="A948" s="78"/>
      <c r="B948" s="130"/>
      <c r="C948" s="131"/>
      <c r="D948" s="133"/>
      <c r="E948" s="134"/>
      <c r="H948" s="134"/>
      <c r="K948" s="134"/>
      <c r="N948" s="134"/>
      <c r="Q948" s="134"/>
      <c r="T948" s="134"/>
      <c r="W948" s="134"/>
      <c r="Z948" s="134"/>
    </row>
    <row r="949" spans="1:26" ht="18" customHeight="1">
      <c r="A949" s="78"/>
      <c r="B949" s="130"/>
      <c r="C949" s="131"/>
      <c r="D949" s="133"/>
      <c r="E949" s="134"/>
      <c r="H949" s="134"/>
      <c r="K949" s="134"/>
      <c r="N949" s="134"/>
      <c r="Q949" s="134"/>
      <c r="T949" s="134"/>
      <c r="W949" s="134"/>
      <c r="Z949" s="134"/>
    </row>
    <row r="950" spans="1:26" ht="18" customHeight="1">
      <c r="A950" s="78"/>
      <c r="B950" s="130"/>
      <c r="C950" s="131"/>
      <c r="D950" s="133"/>
      <c r="E950" s="134"/>
      <c r="H950" s="134"/>
      <c r="K950" s="134"/>
      <c r="N950" s="134"/>
      <c r="Q950" s="134"/>
      <c r="T950" s="134"/>
      <c r="W950" s="134"/>
      <c r="Z950" s="134"/>
    </row>
    <row r="951" spans="1:26" ht="18" customHeight="1">
      <c r="A951" s="78"/>
      <c r="B951" s="130"/>
      <c r="C951" s="131"/>
      <c r="D951" s="133"/>
      <c r="E951" s="134"/>
      <c r="H951" s="134"/>
      <c r="K951" s="134"/>
      <c r="N951" s="134"/>
      <c r="Q951" s="134"/>
      <c r="T951" s="134"/>
      <c r="W951" s="134"/>
      <c r="Z951" s="134"/>
    </row>
    <row r="952" spans="1:26" ht="18" customHeight="1">
      <c r="A952" s="78"/>
      <c r="B952" s="130"/>
      <c r="C952" s="131"/>
      <c r="D952" s="133"/>
      <c r="E952" s="134"/>
      <c r="H952" s="134"/>
      <c r="K952" s="134"/>
      <c r="N952" s="134"/>
      <c r="Q952" s="134"/>
      <c r="T952" s="134"/>
      <c r="W952" s="134"/>
      <c r="Z952" s="134"/>
    </row>
    <row r="953" spans="1:26" ht="18" customHeight="1">
      <c r="A953" s="78"/>
      <c r="B953" s="130"/>
      <c r="C953" s="131"/>
      <c r="D953" s="133"/>
      <c r="E953" s="134"/>
      <c r="H953" s="134"/>
      <c r="K953" s="134"/>
      <c r="N953" s="134"/>
      <c r="Q953" s="134"/>
      <c r="T953" s="134"/>
      <c r="W953" s="134"/>
      <c r="Z953" s="134"/>
    </row>
    <row r="954" spans="1:26" ht="18" customHeight="1">
      <c r="A954" s="78"/>
      <c r="B954" s="130"/>
      <c r="C954" s="131"/>
      <c r="D954" s="133"/>
      <c r="E954" s="134"/>
      <c r="H954" s="134"/>
      <c r="K954" s="134"/>
      <c r="N954" s="134"/>
      <c r="Q954" s="134"/>
      <c r="T954" s="134"/>
      <c r="W954" s="134"/>
      <c r="Z954" s="134"/>
    </row>
    <row r="955" spans="1:26" ht="18" customHeight="1">
      <c r="A955" s="78"/>
      <c r="B955" s="130"/>
      <c r="C955" s="131"/>
      <c r="D955" s="133"/>
      <c r="E955" s="134"/>
      <c r="H955" s="134"/>
      <c r="K955" s="134"/>
      <c r="N955" s="134"/>
      <c r="Q955" s="134"/>
      <c r="T955" s="134"/>
      <c r="W955" s="134"/>
      <c r="Z955" s="134"/>
    </row>
    <row r="956" spans="1:26" ht="18" customHeight="1">
      <c r="A956" s="78"/>
      <c r="B956" s="130"/>
      <c r="C956" s="131"/>
      <c r="D956" s="133"/>
      <c r="E956" s="134"/>
      <c r="H956" s="134"/>
      <c r="K956" s="134"/>
      <c r="N956" s="134"/>
      <c r="Q956" s="134"/>
      <c r="T956" s="134"/>
      <c r="W956" s="134"/>
      <c r="Z956" s="134"/>
    </row>
    <row r="957" spans="1:26" ht="18" customHeight="1">
      <c r="A957" s="78"/>
      <c r="B957" s="130"/>
      <c r="C957" s="131"/>
      <c r="D957" s="133"/>
      <c r="E957" s="134"/>
      <c r="H957" s="134"/>
      <c r="K957" s="134"/>
      <c r="N957" s="134"/>
      <c r="Q957" s="134"/>
      <c r="T957" s="134"/>
      <c r="W957" s="134"/>
      <c r="Z957" s="134"/>
    </row>
    <row r="958" spans="1:26" ht="18" customHeight="1">
      <c r="A958" s="78"/>
      <c r="B958" s="130"/>
      <c r="C958" s="131"/>
      <c r="D958" s="133"/>
      <c r="E958" s="134"/>
      <c r="H958" s="134"/>
      <c r="K958" s="134"/>
      <c r="N958" s="134"/>
      <c r="Q958" s="134"/>
      <c r="T958" s="134"/>
      <c r="W958" s="134"/>
      <c r="Z958" s="134"/>
    </row>
    <row r="959" spans="1:26" ht="18" customHeight="1">
      <c r="A959" s="78"/>
      <c r="B959" s="130"/>
      <c r="C959" s="131"/>
      <c r="D959" s="133"/>
      <c r="E959" s="134"/>
      <c r="H959" s="134"/>
      <c r="K959" s="134"/>
      <c r="N959" s="134"/>
      <c r="Q959" s="134"/>
      <c r="T959" s="134"/>
      <c r="W959" s="134"/>
      <c r="Z959" s="134"/>
    </row>
    <row r="960" spans="1:26" ht="18" customHeight="1">
      <c r="A960" s="78"/>
      <c r="B960" s="130"/>
      <c r="C960" s="131"/>
      <c r="D960" s="133"/>
      <c r="E960" s="134"/>
      <c r="H960" s="134"/>
      <c r="K960" s="134"/>
      <c r="N960" s="134"/>
      <c r="Q960" s="134"/>
      <c r="T960" s="134"/>
      <c r="W960" s="134"/>
      <c r="Z960" s="134"/>
    </row>
    <row r="961" spans="1:26" ht="18" customHeight="1">
      <c r="A961" s="78"/>
      <c r="B961" s="130"/>
      <c r="C961" s="131"/>
      <c r="D961" s="133"/>
      <c r="E961" s="134"/>
      <c r="H961" s="134"/>
      <c r="K961" s="134"/>
      <c r="N961" s="134"/>
      <c r="Q961" s="134"/>
      <c r="T961" s="134"/>
      <c r="W961" s="134"/>
      <c r="Z961" s="134"/>
    </row>
    <row r="962" spans="1:26" ht="18" customHeight="1">
      <c r="A962" s="78"/>
      <c r="B962" s="130"/>
      <c r="C962" s="131"/>
      <c r="D962" s="133"/>
      <c r="E962" s="134"/>
      <c r="H962" s="134"/>
      <c r="K962" s="134"/>
      <c r="N962" s="134"/>
      <c r="Q962" s="134"/>
      <c r="T962" s="134"/>
      <c r="W962" s="134"/>
      <c r="Z962" s="134"/>
    </row>
    <row r="963" spans="1:26" ht="18" customHeight="1">
      <c r="A963" s="78"/>
      <c r="B963" s="130"/>
      <c r="C963" s="131"/>
      <c r="D963" s="133"/>
      <c r="E963" s="134"/>
      <c r="H963" s="134"/>
      <c r="K963" s="134"/>
      <c r="N963" s="134"/>
      <c r="Q963" s="134"/>
      <c r="T963" s="134"/>
      <c r="W963" s="134"/>
      <c r="Z963" s="134"/>
    </row>
    <row r="964" spans="1:26" ht="18" customHeight="1">
      <c r="A964" s="78"/>
      <c r="B964" s="130"/>
      <c r="C964" s="131"/>
      <c r="D964" s="133"/>
      <c r="E964" s="134"/>
      <c r="H964" s="134"/>
      <c r="K964" s="134"/>
      <c r="N964" s="134"/>
      <c r="Q964" s="134"/>
      <c r="T964" s="134"/>
      <c r="W964" s="134"/>
      <c r="Z964" s="134"/>
    </row>
    <row r="965" spans="1:26" ht="18" customHeight="1">
      <c r="A965" s="78"/>
      <c r="B965" s="130"/>
      <c r="C965" s="131"/>
      <c r="D965" s="133"/>
      <c r="E965" s="134"/>
      <c r="H965" s="134"/>
      <c r="K965" s="134"/>
      <c r="N965" s="134"/>
      <c r="Q965" s="134"/>
      <c r="T965" s="134"/>
      <c r="W965" s="134"/>
      <c r="Z965" s="134"/>
    </row>
    <row r="966" spans="1:26" ht="18" customHeight="1">
      <c r="A966" s="78"/>
      <c r="B966" s="130"/>
      <c r="C966" s="131"/>
      <c r="D966" s="133"/>
      <c r="E966" s="134"/>
      <c r="H966" s="134"/>
      <c r="K966" s="134"/>
      <c r="N966" s="134"/>
      <c r="Q966" s="134"/>
      <c r="T966" s="134"/>
      <c r="W966" s="134"/>
      <c r="Z966" s="134"/>
    </row>
    <row r="967" spans="1:26" ht="18" customHeight="1">
      <c r="A967" s="78"/>
      <c r="B967" s="130"/>
      <c r="C967" s="131"/>
      <c r="D967" s="133"/>
      <c r="E967" s="134"/>
      <c r="H967" s="134"/>
      <c r="K967" s="134"/>
      <c r="N967" s="134"/>
      <c r="Q967" s="134"/>
      <c r="T967" s="134"/>
      <c r="W967" s="134"/>
      <c r="Z967" s="134"/>
    </row>
    <row r="968" spans="1:26" ht="18" customHeight="1">
      <c r="A968" s="78"/>
      <c r="B968" s="130"/>
      <c r="C968" s="131"/>
      <c r="D968" s="133"/>
      <c r="E968" s="134"/>
      <c r="H968" s="134"/>
      <c r="K968" s="134"/>
      <c r="N968" s="134"/>
      <c r="Q968" s="134"/>
      <c r="T968" s="134"/>
      <c r="W968" s="134"/>
      <c r="Z968" s="134"/>
    </row>
    <row r="969" spans="1:26" ht="18" customHeight="1">
      <c r="A969" s="78"/>
      <c r="B969" s="130"/>
      <c r="C969" s="131"/>
      <c r="D969" s="133"/>
      <c r="E969" s="134"/>
      <c r="H969" s="134"/>
      <c r="K969" s="134"/>
      <c r="N969" s="134"/>
      <c r="Q969" s="134"/>
      <c r="T969" s="134"/>
      <c r="W969" s="134"/>
      <c r="Z969" s="134"/>
    </row>
    <row r="970" spans="1:26" ht="18" customHeight="1">
      <c r="A970" s="78"/>
      <c r="B970" s="130"/>
      <c r="C970" s="131"/>
      <c r="D970" s="133"/>
      <c r="E970" s="134"/>
      <c r="H970" s="134"/>
      <c r="K970" s="134"/>
      <c r="N970" s="134"/>
      <c r="Q970" s="134"/>
      <c r="T970" s="134"/>
      <c r="W970" s="134"/>
      <c r="Z970" s="134"/>
    </row>
    <row r="971" spans="1:26" ht="18" customHeight="1">
      <c r="A971" s="78"/>
      <c r="B971" s="130"/>
      <c r="C971" s="131"/>
      <c r="D971" s="133"/>
      <c r="E971" s="134"/>
      <c r="H971" s="134"/>
      <c r="K971" s="134"/>
      <c r="N971" s="134"/>
      <c r="Q971" s="134"/>
      <c r="T971" s="134"/>
      <c r="W971" s="134"/>
      <c r="Z971" s="134"/>
    </row>
    <row r="972" spans="1:26" ht="18" customHeight="1">
      <c r="A972" s="78"/>
      <c r="B972" s="130"/>
      <c r="C972" s="131"/>
      <c r="D972" s="133"/>
      <c r="E972" s="134"/>
      <c r="H972" s="134"/>
      <c r="K972" s="134"/>
      <c r="N972" s="134"/>
      <c r="Q972" s="134"/>
      <c r="T972" s="134"/>
      <c r="W972" s="134"/>
      <c r="Z972" s="134"/>
    </row>
    <row r="973" spans="1:26" ht="18" customHeight="1">
      <c r="A973" s="78"/>
      <c r="B973" s="130"/>
      <c r="C973" s="131"/>
      <c r="D973" s="133"/>
      <c r="E973" s="134"/>
      <c r="H973" s="134"/>
      <c r="K973" s="134"/>
      <c r="N973" s="134"/>
      <c r="Q973" s="134"/>
      <c r="T973" s="134"/>
      <c r="W973" s="134"/>
      <c r="Z973" s="134"/>
    </row>
    <row r="974" spans="1:26" ht="18" customHeight="1">
      <c r="A974" s="78"/>
      <c r="B974" s="130"/>
      <c r="C974" s="131"/>
      <c r="D974" s="133"/>
      <c r="E974" s="134"/>
      <c r="H974" s="134"/>
      <c r="K974" s="134"/>
      <c r="N974" s="134"/>
      <c r="Q974" s="134"/>
      <c r="T974" s="134"/>
      <c r="W974" s="134"/>
      <c r="Z974" s="134"/>
    </row>
    <row r="975" spans="1:26" ht="18" customHeight="1">
      <c r="A975" s="78"/>
      <c r="B975" s="130"/>
      <c r="C975" s="131"/>
      <c r="D975" s="133"/>
      <c r="E975" s="134"/>
      <c r="H975" s="134"/>
      <c r="K975" s="134"/>
      <c r="N975" s="134"/>
      <c r="Q975" s="134"/>
      <c r="T975" s="134"/>
      <c r="W975" s="134"/>
      <c r="Z975" s="134"/>
    </row>
    <row r="976" spans="1:26" ht="18" customHeight="1">
      <c r="A976" s="78"/>
      <c r="B976" s="130"/>
      <c r="C976" s="131"/>
      <c r="D976" s="133"/>
      <c r="E976" s="134"/>
      <c r="H976" s="134"/>
      <c r="K976" s="134"/>
      <c r="N976" s="134"/>
      <c r="Q976" s="134"/>
      <c r="T976" s="134"/>
      <c r="W976" s="134"/>
      <c r="Z976" s="134"/>
    </row>
    <row r="977" spans="1:26" ht="18" customHeight="1">
      <c r="A977" s="78"/>
      <c r="B977" s="130"/>
      <c r="C977" s="131"/>
      <c r="D977" s="133"/>
      <c r="E977" s="134"/>
      <c r="H977" s="134"/>
      <c r="K977" s="134"/>
      <c r="N977" s="134"/>
      <c r="Q977" s="134"/>
      <c r="T977" s="134"/>
      <c r="W977" s="134"/>
      <c r="Z977" s="134"/>
    </row>
    <row r="978" spans="1:26" ht="18" customHeight="1">
      <c r="A978" s="78"/>
      <c r="B978" s="130"/>
      <c r="C978" s="131"/>
      <c r="D978" s="133"/>
      <c r="E978" s="134"/>
      <c r="H978" s="134"/>
      <c r="K978" s="134"/>
      <c r="N978" s="134"/>
      <c r="Q978" s="134"/>
      <c r="T978" s="134"/>
      <c r="W978" s="134"/>
      <c r="Z978" s="134"/>
    </row>
    <row r="979" spans="1:26" ht="18" customHeight="1">
      <c r="A979" s="78"/>
      <c r="B979" s="130"/>
      <c r="C979" s="131"/>
      <c r="D979" s="133"/>
      <c r="E979" s="134"/>
      <c r="H979" s="134"/>
      <c r="K979" s="134"/>
      <c r="N979" s="134"/>
      <c r="Q979" s="134"/>
      <c r="T979" s="134"/>
      <c r="W979" s="134"/>
      <c r="Z979" s="134"/>
    </row>
    <row r="980" spans="1:26" ht="18" customHeight="1">
      <c r="A980" s="78"/>
      <c r="B980" s="130"/>
      <c r="C980" s="131"/>
      <c r="D980" s="133"/>
      <c r="E980" s="134"/>
      <c r="H980" s="134"/>
      <c r="K980" s="134"/>
      <c r="N980" s="134"/>
      <c r="Q980" s="134"/>
      <c r="T980" s="134"/>
      <c r="W980" s="134"/>
      <c r="Z980" s="134"/>
    </row>
    <row r="981" spans="1:26" ht="18" customHeight="1">
      <c r="A981" s="78"/>
      <c r="B981" s="130"/>
      <c r="C981" s="131"/>
      <c r="D981" s="133"/>
      <c r="E981" s="134"/>
      <c r="H981" s="134"/>
      <c r="K981" s="134"/>
      <c r="N981" s="134"/>
      <c r="Q981" s="134"/>
      <c r="T981" s="134"/>
      <c r="W981" s="134"/>
      <c r="Z981" s="134"/>
    </row>
    <row r="982" spans="1:26" ht="18" customHeight="1">
      <c r="A982" s="78"/>
      <c r="B982" s="130"/>
      <c r="C982" s="131"/>
      <c r="D982" s="133"/>
      <c r="E982" s="134"/>
      <c r="H982" s="134"/>
      <c r="K982" s="134"/>
      <c r="N982" s="134"/>
      <c r="Q982" s="134"/>
      <c r="T982" s="134"/>
      <c r="W982" s="134"/>
      <c r="Z982" s="134"/>
    </row>
    <row r="983" spans="1:26" ht="18" customHeight="1">
      <c r="A983" s="78"/>
      <c r="B983" s="130"/>
      <c r="C983" s="131"/>
      <c r="D983" s="133"/>
      <c r="E983" s="134"/>
      <c r="H983" s="134"/>
      <c r="K983" s="134"/>
      <c r="N983" s="134"/>
      <c r="Q983" s="134"/>
      <c r="T983" s="134"/>
      <c r="W983" s="134"/>
      <c r="Z983" s="134"/>
    </row>
    <row r="984" spans="1:26" ht="18" customHeight="1">
      <c r="A984" s="78"/>
      <c r="B984" s="130"/>
      <c r="C984" s="131"/>
      <c r="D984" s="133"/>
      <c r="E984" s="134"/>
      <c r="H984" s="134"/>
      <c r="K984" s="134"/>
      <c r="N984" s="134"/>
      <c r="Q984" s="134"/>
      <c r="T984" s="134"/>
      <c r="W984" s="134"/>
      <c r="Z984" s="134"/>
    </row>
    <row r="985" spans="1:26" ht="18" customHeight="1">
      <c r="A985" s="78"/>
      <c r="B985" s="130"/>
      <c r="C985" s="131"/>
      <c r="D985" s="133"/>
      <c r="E985" s="134"/>
      <c r="H985" s="134"/>
      <c r="K985" s="134"/>
      <c r="N985" s="134"/>
      <c r="Q985" s="134"/>
      <c r="T985" s="134"/>
      <c r="W985" s="134"/>
      <c r="Z985" s="134"/>
    </row>
    <row r="986" spans="1:26" ht="18" customHeight="1">
      <c r="A986" s="78"/>
      <c r="B986" s="130"/>
      <c r="C986" s="131"/>
      <c r="D986" s="133"/>
      <c r="E986" s="134"/>
      <c r="H986" s="134"/>
      <c r="K986" s="134"/>
      <c r="N986" s="134"/>
      <c r="Q986" s="134"/>
      <c r="T986" s="134"/>
      <c r="W986" s="134"/>
      <c r="Z986" s="134"/>
    </row>
    <row r="987" spans="1:26" ht="18" customHeight="1">
      <c r="A987" s="78"/>
      <c r="B987" s="130"/>
      <c r="C987" s="131"/>
      <c r="D987" s="133"/>
      <c r="E987" s="134"/>
      <c r="H987" s="134"/>
      <c r="K987" s="134"/>
      <c r="N987" s="134"/>
      <c r="Q987" s="134"/>
      <c r="T987" s="134"/>
      <c r="W987" s="134"/>
      <c r="Z987" s="134"/>
    </row>
    <row r="988" spans="1:26" ht="18" customHeight="1">
      <c r="A988" s="78"/>
      <c r="B988" s="130"/>
      <c r="C988" s="131"/>
      <c r="D988" s="133"/>
      <c r="E988" s="134"/>
      <c r="H988" s="134"/>
      <c r="K988" s="134"/>
      <c r="N988" s="134"/>
      <c r="Q988" s="134"/>
      <c r="T988" s="134"/>
      <c r="W988" s="134"/>
      <c r="Z988" s="134"/>
    </row>
    <row r="989" spans="1:26" ht="18" customHeight="1">
      <c r="A989" s="78"/>
      <c r="B989" s="130"/>
      <c r="C989" s="131"/>
      <c r="D989" s="133"/>
      <c r="E989" s="134"/>
      <c r="H989" s="134"/>
      <c r="K989" s="134"/>
      <c r="N989" s="134"/>
      <c r="Q989" s="134"/>
      <c r="T989" s="134"/>
      <c r="W989" s="134"/>
      <c r="Z989" s="134"/>
    </row>
    <row r="990" spans="1:26" ht="18" customHeight="1">
      <c r="A990" s="78"/>
      <c r="B990" s="130"/>
      <c r="C990" s="131"/>
      <c r="D990" s="133"/>
      <c r="E990" s="134"/>
      <c r="H990" s="134"/>
      <c r="K990" s="134"/>
      <c r="N990" s="134"/>
      <c r="Q990" s="134"/>
      <c r="T990" s="134"/>
      <c r="W990" s="134"/>
      <c r="Z990" s="134"/>
    </row>
    <row r="991" spans="1:26" ht="18" customHeight="1">
      <c r="A991" s="78"/>
      <c r="B991" s="130"/>
      <c r="C991" s="131"/>
      <c r="D991" s="133"/>
      <c r="E991" s="134"/>
      <c r="H991" s="134"/>
      <c r="K991" s="134"/>
      <c r="N991" s="134"/>
      <c r="Q991" s="134"/>
      <c r="T991" s="134"/>
      <c r="W991" s="134"/>
      <c r="Z991" s="134"/>
    </row>
    <row r="992" spans="1:26" ht="18" customHeight="1">
      <c r="A992" s="78"/>
      <c r="B992" s="130"/>
      <c r="C992" s="131"/>
      <c r="D992" s="133"/>
      <c r="E992" s="134"/>
      <c r="H992" s="134"/>
      <c r="K992" s="134"/>
      <c r="N992" s="134"/>
      <c r="Q992" s="134"/>
      <c r="T992" s="134"/>
      <c r="W992" s="134"/>
      <c r="Z992" s="134"/>
    </row>
    <row r="993" spans="1:26" ht="18" customHeight="1">
      <c r="A993" s="78"/>
      <c r="B993" s="130"/>
      <c r="C993" s="131"/>
      <c r="D993" s="133"/>
      <c r="E993" s="134"/>
      <c r="H993" s="134"/>
      <c r="K993" s="134"/>
      <c r="N993" s="134"/>
      <c r="Q993" s="134"/>
      <c r="T993" s="134"/>
      <c r="W993" s="134"/>
      <c r="Z993" s="134"/>
    </row>
    <row r="994" spans="1:26" ht="18" customHeight="1">
      <c r="A994" s="78"/>
      <c r="B994" s="130"/>
      <c r="C994" s="131"/>
      <c r="D994" s="133"/>
      <c r="E994" s="134"/>
      <c r="H994" s="134"/>
      <c r="K994" s="134"/>
      <c r="N994" s="134"/>
      <c r="Q994" s="134"/>
      <c r="T994" s="134"/>
      <c r="W994" s="134"/>
      <c r="Z994" s="134"/>
    </row>
    <row r="995" spans="1:26" ht="18" customHeight="1">
      <c r="A995" s="78"/>
      <c r="B995" s="130"/>
      <c r="C995" s="131"/>
      <c r="D995" s="133"/>
      <c r="E995" s="134"/>
      <c r="H995" s="134"/>
      <c r="K995" s="134"/>
      <c r="N995" s="134"/>
      <c r="Q995" s="134"/>
      <c r="T995" s="134"/>
      <c r="W995" s="134"/>
      <c r="Z995" s="134"/>
    </row>
    <row r="996" spans="1:26" ht="18" customHeight="1">
      <c r="A996" s="78"/>
      <c r="B996" s="130"/>
      <c r="C996" s="131"/>
      <c r="D996" s="133"/>
      <c r="E996" s="134"/>
      <c r="H996" s="134"/>
      <c r="K996" s="134"/>
      <c r="N996" s="134"/>
      <c r="Q996" s="134"/>
      <c r="T996" s="134"/>
      <c r="W996" s="134"/>
      <c r="Z996" s="134"/>
    </row>
    <row r="997" spans="1:26" ht="18" customHeight="1">
      <c r="A997" s="78"/>
      <c r="B997" s="130"/>
      <c r="C997" s="131"/>
      <c r="D997" s="133"/>
      <c r="E997" s="134"/>
      <c r="H997" s="134"/>
      <c r="K997" s="134"/>
      <c r="N997" s="134"/>
      <c r="Q997" s="134"/>
      <c r="T997" s="134"/>
      <c r="W997" s="134"/>
      <c r="Z997" s="134"/>
    </row>
    <row r="998" spans="1:26" ht="18" customHeight="1">
      <c r="A998" s="78"/>
      <c r="B998" s="130"/>
      <c r="C998" s="131"/>
      <c r="D998" s="133"/>
      <c r="E998" s="134"/>
      <c r="H998" s="134"/>
      <c r="K998" s="134"/>
      <c r="N998" s="134"/>
      <c r="Q998" s="134"/>
      <c r="T998" s="134"/>
      <c r="W998" s="134"/>
      <c r="Z998" s="134"/>
    </row>
    <row r="999" spans="1:26" ht="18" customHeight="1">
      <c r="A999" s="78"/>
      <c r="B999" s="130"/>
      <c r="C999" s="131"/>
      <c r="D999" s="133"/>
      <c r="E999" s="134"/>
      <c r="H999" s="134"/>
      <c r="K999" s="134"/>
      <c r="N999" s="134"/>
      <c r="Q999" s="134"/>
      <c r="T999" s="134"/>
      <c r="W999" s="134"/>
      <c r="Z999" s="134"/>
    </row>
  </sheetData>
  <mergeCells count="158">
    <mergeCell ref="AC124:AD124"/>
    <mergeCell ref="A125:D125"/>
    <mergeCell ref="AC125:AD125"/>
    <mergeCell ref="Q111:AB111"/>
    <mergeCell ref="E111:P111"/>
    <mergeCell ref="E112:P112"/>
    <mergeCell ref="E113:P113"/>
    <mergeCell ref="E114:P114"/>
    <mergeCell ref="E115:P115"/>
    <mergeCell ref="E116:P116"/>
    <mergeCell ref="E117:P117"/>
    <mergeCell ref="A129:F140"/>
    <mergeCell ref="A124:D124"/>
    <mergeCell ref="Q104:AB104"/>
    <mergeCell ref="E104:P104"/>
    <mergeCell ref="E105:P105"/>
    <mergeCell ref="E106:P106"/>
    <mergeCell ref="E107:P107"/>
    <mergeCell ref="E108:P108"/>
    <mergeCell ref="E109:P109"/>
    <mergeCell ref="E110:P110"/>
    <mergeCell ref="Q105:AB105"/>
    <mergeCell ref="Q106:AB106"/>
    <mergeCell ref="Q107:AB107"/>
    <mergeCell ref="Q108:AB108"/>
    <mergeCell ref="Q109:AB109"/>
    <mergeCell ref="Q110:AB110"/>
    <mergeCell ref="E99:P99"/>
    <mergeCell ref="E100:P100"/>
    <mergeCell ref="E101:P101"/>
    <mergeCell ref="E102:P102"/>
    <mergeCell ref="E103:P103"/>
    <mergeCell ref="Q98:AB98"/>
    <mergeCell ref="Q99:AB99"/>
    <mergeCell ref="Q100:AB100"/>
    <mergeCell ref="Q101:AB101"/>
    <mergeCell ref="Q102:AB102"/>
    <mergeCell ref="Q103:AB103"/>
    <mergeCell ref="Q122:AB122"/>
    <mergeCell ref="AC123:AD123"/>
    <mergeCell ref="E118:P118"/>
    <mergeCell ref="E119:P119"/>
    <mergeCell ref="E120:P120"/>
    <mergeCell ref="E121:P121"/>
    <mergeCell ref="Q121:AB121"/>
    <mergeCell ref="E122:P122"/>
    <mergeCell ref="A123:D123"/>
    <mergeCell ref="E91:P91"/>
    <mergeCell ref="Q91:AB91"/>
    <mergeCell ref="E92:P92"/>
    <mergeCell ref="Q92:AB92"/>
    <mergeCell ref="E93:P93"/>
    <mergeCell ref="Q93:AB93"/>
    <mergeCell ref="Q119:AB119"/>
    <mergeCell ref="Q120:AB120"/>
    <mergeCell ref="Q112:AB112"/>
    <mergeCell ref="Q113:AB113"/>
    <mergeCell ref="Q114:AB114"/>
    <mergeCell ref="Q115:AB115"/>
    <mergeCell ref="Q116:AB116"/>
    <mergeCell ref="Q117:AB117"/>
    <mergeCell ref="Q118:AB118"/>
    <mergeCell ref="E94:P94"/>
    <mergeCell ref="Q94:AB94"/>
    <mergeCell ref="E95:P95"/>
    <mergeCell ref="Q95:AB95"/>
    <mergeCell ref="E96:P96"/>
    <mergeCell ref="Q96:AB96"/>
    <mergeCell ref="Q97:AB97"/>
    <mergeCell ref="E97:P97"/>
    <mergeCell ref="E98:P98"/>
    <mergeCell ref="A78:D78"/>
    <mergeCell ref="E78:AB78"/>
    <mergeCell ref="AC60:AC62"/>
    <mergeCell ref="AD60:AD62"/>
    <mergeCell ref="AE60:AE62"/>
    <mergeCell ref="AC63:AC66"/>
    <mergeCell ref="AD63:AD66"/>
    <mergeCell ref="AE63:AE66"/>
    <mergeCell ref="AC67:AC70"/>
    <mergeCell ref="AC44:AC47"/>
    <mergeCell ref="AD44:AD47"/>
    <mergeCell ref="AE44:AE47"/>
    <mergeCell ref="AC48:AC51"/>
    <mergeCell ref="AD48:AD51"/>
    <mergeCell ref="AE48:AE51"/>
    <mergeCell ref="AC53:AC56"/>
    <mergeCell ref="AD67:AD70"/>
    <mergeCell ref="AE67:AE70"/>
    <mergeCell ref="E88:P88"/>
    <mergeCell ref="Q88:AB88"/>
    <mergeCell ref="E89:P89"/>
    <mergeCell ref="Q89:AB89"/>
    <mergeCell ref="Q90:AB90"/>
    <mergeCell ref="AD53:AD56"/>
    <mergeCell ref="AE53:AE56"/>
    <mergeCell ref="AC57:AC58"/>
    <mergeCell ref="AD57:AD58"/>
    <mergeCell ref="AE57:AE58"/>
    <mergeCell ref="E59:AB59"/>
    <mergeCell ref="AC71:AC72"/>
    <mergeCell ref="AD71:AD72"/>
    <mergeCell ref="AE71:AE72"/>
    <mergeCell ref="AC75:AC76"/>
    <mergeCell ref="AD75:AD76"/>
    <mergeCell ref="AE75:AE76"/>
    <mergeCell ref="E90:P90"/>
    <mergeCell ref="AC81:AC82"/>
    <mergeCell ref="AD81:AD82"/>
    <mergeCell ref="AE81:AE82"/>
    <mergeCell ref="A85:AB85"/>
    <mergeCell ref="A86:D86"/>
    <mergeCell ref="AC86:AD86"/>
    <mergeCell ref="A87:D87"/>
    <mergeCell ref="E87:P87"/>
    <mergeCell ref="Q87:AB87"/>
    <mergeCell ref="W40:W41"/>
    <mergeCell ref="Z42:Z43"/>
    <mergeCell ref="AC15:AC20"/>
    <mergeCell ref="AC21:AC27"/>
    <mergeCell ref="AD21:AD27"/>
    <mergeCell ref="AE21:AE27"/>
    <mergeCell ref="AC28:AC43"/>
    <mergeCell ref="AD28:AD43"/>
    <mergeCell ref="AE28:AE43"/>
    <mergeCell ref="A59:D59"/>
    <mergeCell ref="N4:P4"/>
    <mergeCell ref="Q4:S4"/>
    <mergeCell ref="T4:V4"/>
    <mergeCell ref="W4:Y4"/>
    <mergeCell ref="Z4:AB4"/>
    <mergeCell ref="AC4:AC5"/>
    <mergeCell ref="A1:AE1"/>
    <mergeCell ref="A2:AE2"/>
    <mergeCell ref="A3:D3"/>
    <mergeCell ref="E3:AE3"/>
    <mergeCell ref="A4:A5"/>
    <mergeCell ref="B4:B5"/>
    <mergeCell ref="C4:C5"/>
    <mergeCell ref="E6:AE6"/>
    <mergeCell ref="AD4:AD5"/>
    <mergeCell ref="AE4:AE5"/>
    <mergeCell ref="AC7:AC14"/>
    <mergeCell ref="AD7:AD14"/>
    <mergeCell ref="AE7:AE14"/>
    <mergeCell ref="AD15:AD20"/>
    <mergeCell ref="AE15:AE20"/>
    <mergeCell ref="Q36:Q37"/>
    <mergeCell ref="T38:T39"/>
    <mergeCell ref="H4:J4"/>
    <mergeCell ref="K4:M4"/>
    <mergeCell ref="D4:D5"/>
    <mergeCell ref="E4:G4"/>
    <mergeCell ref="A6:D6"/>
    <mergeCell ref="E28:E29"/>
    <mergeCell ref="H30:H31"/>
    <mergeCell ref="K32:K33"/>
    <mergeCell ref="N34:N35"/>
  </mergeCells>
  <pageMargins left="0.7" right="0.7" top="0.75" bottom="0.75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000"/>
  <sheetViews>
    <sheetView workbookViewId="0"/>
  </sheetViews>
  <sheetFormatPr defaultColWidth="14.42578125" defaultRowHeight="15" customHeight="1"/>
  <cols>
    <col min="1" max="1" width="40.42578125" customWidth="1"/>
    <col min="2" max="2" width="29.42578125" customWidth="1"/>
    <col min="3" max="3" width="29.85546875" customWidth="1"/>
    <col min="4" max="4" width="32.7109375" customWidth="1"/>
    <col min="5" max="5" width="7" customWidth="1"/>
    <col min="6" max="6" width="6.85546875" customWidth="1"/>
    <col min="7" max="7" width="7.5703125" customWidth="1"/>
    <col min="8" max="8" width="8.28515625" customWidth="1"/>
    <col min="9" max="9" width="10.140625" customWidth="1"/>
    <col min="10" max="10" width="8.140625" customWidth="1"/>
    <col min="11" max="11" width="7.85546875" customWidth="1"/>
    <col min="12" max="12" width="8.85546875" customWidth="1"/>
    <col min="13" max="13" width="7" customWidth="1"/>
    <col min="14" max="14" width="7.140625" customWidth="1"/>
    <col min="15" max="15" width="9.85546875" customWidth="1"/>
    <col min="16" max="16" width="7.85546875" customWidth="1"/>
    <col min="17" max="17" width="8.140625" customWidth="1"/>
    <col min="18" max="18" width="6.7109375" customWidth="1"/>
    <col min="19" max="19" width="7.5703125" customWidth="1"/>
    <col min="20" max="20" width="8.140625" customWidth="1"/>
    <col min="21" max="21" width="7.5703125" customWidth="1"/>
    <col min="22" max="22" width="7.7109375" customWidth="1"/>
    <col min="23" max="23" width="7.42578125" customWidth="1"/>
    <col min="24" max="24" width="8" customWidth="1"/>
    <col min="25" max="25" width="6.85546875" customWidth="1"/>
    <col min="26" max="26" width="6.42578125" customWidth="1"/>
    <col min="27" max="27" width="7.42578125" customWidth="1"/>
    <col min="28" max="28" width="6.7109375" customWidth="1"/>
    <col min="29" max="29" width="9.28515625" customWidth="1"/>
    <col min="30" max="30" width="11.28515625" customWidth="1"/>
    <col min="31" max="31" width="9.42578125" customWidth="1"/>
    <col min="32" max="51" width="8.7109375" customWidth="1"/>
  </cols>
  <sheetData>
    <row r="1" spans="1:51" ht="39" customHeight="1">
      <c r="A1" s="238" t="s">
        <v>289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39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39" customHeight="1">
      <c r="A2" s="238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3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39" customHeight="1">
      <c r="A3" s="256" t="s">
        <v>2</v>
      </c>
      <c r="B3" s="228"/>
      <c r="C3" s="228"/>
      <c r="D3" s="229"/>
      <c r="E3" s="240" t="s">
        <v>3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39" customHeight="1">
      <c r="A4" s="241" t="s">
        <v>5</v>
      </c>
      <c r="B4" s="235" t="s">
        <v>6</v>
      </c>
      <c r="C4" s="235" t="s">
        <v>7</v>
      </c>
      <c r="D4" s="235" t="s">
        <v>8</v>
      </c>
      <c r="E4" s="3" t="s">
        <v>9</v>
      </c>
      <c r="F4" s="135"/>
      <c r="G4" s="136"/>
      <c r="H4" s="3" t="s">
        <v>10</v>
      </c>
      <c r="I4" s="135"/>
      <c r="J4" s="136"/>
      <c r="K4" s="3" t="s">
        <v>11</v>
      </c>
      <c r="L4" s="135"/>
      <c r="M4" s="136"/>
      <c r="N4" s="3" t="s">
        <v>12</v>
      </c>
      <c r="O4" s="135"/>
      <c r="P4" s="136"/>
      <c r="Q4" s="3" t="s">
        <v>13</v>
      </c>
      <c r="R4" s="135"/>
      <c r="S4" s="136"/>
      <c r="T4" s="3" t="s">
        <v>14</v>
      </c>
      <c r="U4" s="135"/>
      <c r="V4" s="136"/>
      <c r="W4" s="3">
        <v>7</v>
      </c>
      <c r="X4" s="135"/>
      <c r="Y4" s="136"/>
      <c r="Z4" s="3">
        <v>8</v>
      </c>
      <c r="AA4" s="137"/>
      <c r="AB4" s="138"/>
      <c r="AC4" s="139" t="s">
        <v>290</v>
      </c>
      <c r="AD4" s="140"/>
      <c r="AE4" s="141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</row>
    <row r="5" spans="1:51" ht="39" customHeight="1">
      <c r="A5" s="225"/>
      <c r="B5" s="225"/>
      <c r="C5" s="225"/>
      <c r="D5" s="225"/>
      <c r="E5" s="10" t="s">
        <v>20</v>
      </c>
      <c r="F5" s="11" t="s">
        <v>21</v>
      </c>
      <c r="G5" s="11" t="s">
        <v>22</v>
      </c>
      <c r="H5" s="10" t="s">
        <v>20</v>
      </c>
      <c r="I5" s="11" t="s">
        <v>21</v>
      </c>
      <c r="J5" s="11" t="s">
        <v>22</v>
      </c>
      <c r="K5" s="10" t="s">
        <v>20</v>
      </c>
      <c r="L5" s="11" t="s">
        <v>21</v>
      </c>
      <c r="M5" s="11" t="s">
        <v>22</v>
      </c>
      <c r="N5" s="10" t="s">
        <v>20</v>
      </c>
      <c r="O5" s="11" t="s">
        <v>21</v>
      </c>
      <c r="P5" s="11" t="s">
        <v>22</v>
      </c>
      <c r="Q5" s="10" t="s">
        <v>20</v>
      </c>
      <c r="R5" s="11" t="s">
        <v>21</v>
      </c>
      <c r="S5" s="11" t="s">
        <v>22</v>
      </c>
      <c r="T5" s="10" t="s">
        <v>20</v>
      </c>
      <c r="U5" s="11" t="s">
        <v>21</v>
      </c>
      <c r="V5" s="11" t="s">
        <v>22</v>
      </c>
      <c r="W5" s="10" t="s">
        <v>20</v>
      </c>
      <c r="X5" s="11" t="s">
        <v>21</v>
      </c>
      <c r="Y5" s="11" t="s">
        <v>22</v>
      </c>
      <c r="Z5" s="10" t="s">
        <v>20</v>
      </c>
      <c r="AA5" s="11" t="s">
        <v>21</v>
      </c>
      <c r="AB5" s="4" t="s">
        <v>291</v>
      </c>
      <c r="AC5" s="142" t="s">
        <v>292</v>
      </c>
      <c r="AD5" s="142" t="s">
        <v>176</v>
      </c>
      <c r="AE5" s="143" t="s">
        <v>293</v>
      </c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</row>
    <row r="6" spans="1:51" ht="39" customHeight="1">
      <c r="A6" s="230" t="s">
        <v>23</v>
      </c>
      <c r="B6" s="228"/>
      <c r="C6" s="228"/>
      <c r="D6" s="239"/>
      <c r="E6" s="288">
        <f>SUM(AE7:AE58)</f>
        <v>133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9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ht="39" customHeight="1">
      <c r="A7" s="144" t="s">
        <v>294</v>
      </c>
      <c r="B7" s="285" t="s">
        <v>25</v>
      </c>
      <c r="C7" s="145" t="s">
        <v>295</v>
      </c>
      <c r="D7" s="286" t="s">
        <v>27</v>
      </c>
      <c r="E7" s="226">
        <v>5</v>
      </c>
      <c r="F7" s="16">
        <v>30</v>
      </c>
      <c r="G7" s="245">
        <v>87.5</v>
      </c>
      <c r="H7" s="17"/>
      <c r="I7" s="16"/>
      <c r="J7" s="11"/>
      <c r="K7" s="17"/>
      <c r="L7" s="16"/>
      <c r="M7" s="11"/>
      <c r="N7" s="17"/>
      <c r="O7" s="16"/>
      <c r="P7" s="11"/>
      <c r="Q7" s="17"/>
      <c r="R7" s="16"/>
      <c r="S7" s="11"/>
      <c r="T7" s="17"/>
      <c r="U7" s="16"/>
      <c r="V7" s="11"/>
      <c r="W7" s="17"/>
      <c r="X7" s="16"/>
      <c r="Y7" s="11"/>
      <c r="Z7" s="17"/>
      <c r="AA7" s="16"/>
      <c r="AB7" s="11"/>
      <c r="AC7" s="245">
        <f t="shared" ref="AC7:AD7" si="0">SUM(F7,I9,L11,O13,R15,U17,X19,AA21)</f>
        <v>300</v>
      </c>
      <c r="AD7" s="245">
        <f t="shared" si="0"/>
        <v>1250</v>
      </c>
      <c r="AE7" s="226">
        <f>SUM(E7,H9,K11,N13,Q15,T17,W19,Z21)</f>
        <v>65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39" customHeight="1">
      <c r="A8" s="144" t="s">
        <v>296</v>
      </c>
      <c r="B8" s="225"/>
      <c r="C8" s="145" t="s">
        <v>297</v>
      </c>
      <c r="D8" s="225"/>
      <c r="E8" s="225"/>
      <c r="F8" s="16">
        <v>7.5</v>
      </c>
      <c r="G8" s="225"/>
      <c r="H8" s="17"/>
      <c r="I8" s="16"/>
      <c r="J8" s="11"/>
      <c r="K8" s="17"/>
      <c r="L8" s="16"/>
      <c r="M8" s="11"/>
      <c r="N8" s="17"/>
      <c r="O8" s="16"/>
      <c r="P8" s="11"/>
      <c r="Q8" s="17"/>
      <c r="R8" s="16"/>
      <c r="S8" s="11"/>
      <c r="T8" s="17"/>
      <c r="U8" s="16"/>
      <c r="V8" s="11"/>
      <c r="W8" s="17"/>
      <c r="X8" s="16"/>
      <c r="Y8" s="11"/>
      <c r="Z8" s="17"/>
      <c r="AA8" s="16"/>
      <c r="AB8" s="11"/>
      <c r="AC8" s="224"/>
      <c r="AD8" s="224"/>
      <c r="AE8" s="224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39" customHeight="1">
      <c r="A9" s="147" t="s">
        <v>298</v>
      </c>
      <c r="B9" s="285" t="s">
        <v>25</v>
      </c>
      <c r="C9" s="145" t="s">
        <v>295</v>
      </c>
      <c r="D9" s="285" t="s">
        <v>299</v>
      </c>
      <c r="E9" s="17"/>
      <c r="F9" s="16"/>
      <c r="G9" s="11"/>
      <c r="H9" s="226">
        <v>5</v>
      </c>
      <c r="I9" s="16">
        <v>30</v>
      </c>
      <c r="J9" s="245">
        <v>87.5</v>
      </c>
      <c r="K9" s="17"/>
      <c r="L9" s="16"/>
      <c r="M9" s="11"/>
      <c r="N9" s="17"/>
      <c r="O9" s="16"/>
      <c r="P9" s="11"/>
      <c r="Q9" s="17"/>
      <c r="R9" s="16"/>
      <c r="S9" s="11"/>
      <c r="T9" s="17"/>
      <c r="U9" s="16"/>
      <c r="V9" s="11"/>
      <c r="W9" s="17"/>
      <c r="X9" s="16"/>
      <c r="Y9" s="11"/>
      <c r="Z9" s="17"/>
      <c r="AA9" s="16"/>
      <c r="AB9" s="11"/>
      <c r="AC9" s="224"/>
      <c r="AD9" s="224"/>
      <c r="AE9" s="224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39" customHeight="1">
      <c r="A10" s="147" t="s">
        <v>300</v>
      </c>
      <c r="B10" s="225"/>
      <c r="C10" s="145" t="s">
        <v>297</v>
      </c>
      <c r="D10" s="225"/>
      <c r="E10" s="17"/>
      <c r="F10" s="16"/>
      <c r="G10" s="11"/>
      <c r="H10" s="225"/>
      <c r="I10" s="16">
        <v>7.5</v>
      </c>
      <c r="J10" s="225"/>
      <c r="K10" s="17"/>
      <c r="L10" s="16"/>
      <c r="M10" s="11"/>
      <c r="N10" s="17"/>
      <c r="O10" s="16"/>
      <c r="P10" s="11"/>
      <c r="Q10" s="17"/>
      <c r="R10" s="16"/>
      <c r="S10" s="11"/>
      <c r="T10" s="17"/>
      <c r="U10" s="16"/>
      <c r="V10" s="11"/>
      <c r="W10" s="17"/>
      <c r="X10" s="16"/>
      <c r="Y10" s="11"/>
      <c r="Z10" s="17"/>
      <c r="AA10" s="16"/>
      <c r="AB10" s="11"/>
      <c r="AC10" s="224"/>
      <c r="AD10" s="224"/>
      <c r="AE10" s="224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39" customHeight="1">
      <c r="A11" s="147" t="s">
        <v>301</v>
      </c>
      <c r="B11" s="285" t="s">
        <v>25</v>
      </c>
      <c r="C11" s="145" t="s">
        <v>295</v>
      </c>
      <c r="D11" s="285" t="s">
        <v>28</v>
      </c>
      <c r="E11" s="17"/>
      <c r="F11" s="16"/>
      <c r="G11" s="11"/>
      <c r="H11" s="17"/>
      <c r="I11" s="16"/>
      <c r="J11" s="11"/>
      <c r="K11" s="226">
        <v>5</v>
      </c>
      <c r="L11" s="16">
        <v>30</v>
      </c>
      <c r="M11" s="245">
        <v>87.5</v>
      </c>
      <c r="N11" s="17"/>
      <c r="O11" s="16"/>
      <c r="P11" s="11"/>
      <c r="Q11" s="17"/>
      <c r="R11" s="16"/>
      <c r="S11" s="11"/>
      <c r="T11" s="17"/>
      <c r="U11" s="16"/>
      <c r="V11" s="11"/>
      <c r="W11" s="17"/>
      <c r="X11" s="16"/>
      <c r="Y11" s="11"/>
      <c r="Z11" s="17"/>
      <c r="AA11" s="16"/>
      <c r="AB11" s="11"/>
      <c r="AC11" s="224"/>
      <c r="AD11" s="224"/>
      <c r="AE11" s="224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39" customHeight="1">
      <c r="A12" s="147" t="s">
        <v>302</v>
      </c>
      <c r="B12" s="225"/>
      <c r="C12" s="145" t="s">
        <v>297</v>
      </c>
      <c r="D12" s="225"/>
      <c r="E12" s="17"/>
      <c r="F12" s="16"/>
      <c r="G12" s="11"/>
      <c r="H12" s="17"/>
      <c r="I12" s="16"/>
      <c r="J12" s="11"/>
      <c r="K12" s="225"/>
      <c r="L12" s="16">
        <v>7.5</v>
      </c>
      <c r="M12" s="225"/>
      <c r="N12" s="17"/>
      <c r="O12" s="16"/>
      <c r="P12" s="11"/>
      <c r="Q12" s="17"/>
      <c r="R12" s="16"/>
      <c r="S12" s="11"/>
      <c r="T12" s="17"/>
      <c r="U12" s="16"/>
      <c r="V12" s="11"/>
      <c r="W12" s="17"/>
      <c r="X12" s="16"/>
      <c r="Y12" s="11"/>
      <c r="Z12" s="17"/>
      <c r="AA12" s="16"/>
      <c r="AB12" s="11"/>
      <c r="AC12" s="224"/>
      <c r="AD12" s="224"/>
      <c r="AE12" s="22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39" customHeight="1">
      <c r="A13" s="147" t="s">
        <v>303</v>
      </c>
      <c r="B13" s="285" t="s">
        <v>25</v>
      </c>
      <c r="C13" s="145" t="s">
        <v>295</v>
      </c>
      <c r="D13" s="285" t="s">
        <v>304</v>
      </c>
      <c r="E13" s="17"/>
      <c r="F13" s="16"/>
      <c r="G13" s="11"/>
      <c r="H13" s="17"/>
      <c r="I13" s="16"/>
      <c r="J13" s="11"/>
      <c r="K13" s="17"/>
      <c r="L13" s="16"/>
      <c r="M13" s="11"/>
      <c r="N13" s="226">
        <v>6</v>
      </c>
      <c r="O13" s="16">
        <v>30</v>
      </c>
      <c r="P13" s="245">
        <v>112.5</v>
      </c>
      <c r="Q13" s="17"/>
      <c r="R13" s="16"/>
      <c r="S13" s="11"/>
      <c r="T13" s="17"/>
      <c r="U13" s="16"/>
      <c r="V13" s="11"/>
      <c r="W13" s="17"/>
      <c r="X13" s="16"/>
      <c r="Y13" s="11"/>
      <c r="Z13" s="17"/>
      <c r="AA13" s="16"/>
      <c r="AB13" s="11"/>
      <c r="AC13" s="224"/>
      <c r="AD13" s="224"/>
      <c r="AE13" s="224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39" customHeight="1">
      <c r="A14" s="147" t="s">
        <v>305</v>
      </c>
      <c r="B14" s="225"/>
      <c r="C14" s="145" t="s">
        <v>297</v>
      </c>
      <c r="D14" s="225"/>
      <c r="E14" s="17"/>
      <c r="F14" s="16"/>
      <c r="G14" s="11"/>
      <c r="H14" s="17"/>
      <c r="I14" s="16"/>
      <c r="J14" s="11"/>
      <c r="K14" s="17"/>
      <c r="L14" s="16"/>
      <c r="M14" s="11"/>
      <c r="N14" s="225"/>
      <c r="O14" s="16">
        <v>7.5</v>
      </c>
      <c r="P14" s="225"/>
      <c r="Q14" s="17"/>
      <c r="R14" s="16"/>
      <c r="S14" s="11"/>
      <c r="T14" s="17"/>
      <c r="U14" s="16"/>
      <c r="V14" s="11"/>
      <c r="W14" s="17"/>
      <c r="X14" s="16"/>
      <c r="Y14" s="11"/>
      <c r="Z14" s="17"/>
      <c r="AA14" s="16"/>
      <c r="AB14" s="11"/>
      <c r="AC14" s="224"/>
      <c r="AD14" s="224"/>
      <c r="AE14" s="224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39" customHeight="1">
      <c r="A15" s="144" t="s">
        <v>32</v>
      </c>
      <c r="B15" s="285" t="s">
        <v>25</v>
      </c>
      <c r="C15" s="145" t="s">
        <v>295</v>
      </c>
      <c r="D15" s="286" t="s">
        <v>31</v>
      </c>
      <c r="E15" s="17"/>
      <c r="F15" s="16"/>
      <c r="G15" s="11"/>
      <c r="H15" s="17"/>
      <c r="I15" s="16"/>
      <c r="J15" s="11"/>
      <c r="K15" s="17"/>
      <c r="L15" s="16"/>
      <c r="M15" s="11"/>
      <c r="N15" s="17"/>
      <c r="O15" s="16"/>
      <c r="P15" s="11"/>
      <c r="Q15" s="226">
        <v>10</v>
      </c>
      <c r="R15" s="16">
        <v>45</v>
      </c>
      <c r="S15" s="245">
        <v>197.5</v>
      </c>
      <c r="T15" s="17"/>
      <c r="U15" s="16"/>
      <c r="V15" s="11"/>
      <c r="W15" s="17"/>
      <c r="X15" s="16"/>
      <c r="Y15" s="11"/>
      <c r="Z15" s="17"/>
      <c r="AA15" s="16"/>
      <c r="AB15" s="11"/>
      <c r="AC15" s="246">
        <f>SUM(F8,I10,L12,O14,R16,U18,X20,AA22)</f>
        <v>75</v>
      </c>
      <c r="AD15" s="224"/>
      <c r="AE15" s="224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39" customHeight="1">
      <c r="A16" s="144" t="s">
        <v>306</v>
      </c>
      <c r="B16" s="225"/>
      <c r="C16" s="145" t="s">
        <v>297</v>
      </c>
      <c r="D16" s="225"/>
      <c r="E16" s="17"/>
      <c r="F16" s="16"/>
      <c r="G16" s="11"/>
      <c r="H16" s="17"/>
      <c r="I16" s="16"/>
      <c r="J16" s="11"/>
      <c r="K16" s="17"/>
      <c r="L16" s="16"/>
      <c r="M16" s="11"/>
      <c r="N16" s="17"/>
      <c r="O16" s="16"/>
      <c r="P16" s="11"/>
      <c r="Q16" s="225"/>
      <c r="R16" s="16">
        <v>7.5</v>
      </c>
      <c r="S16" s="225"/>
      <c r="T16" s="17"/>
      <c r="U16" s="16"/>
      <c r="V16" s="11"/>
      <c r="W16" s="17"/>
      <c r="X16" s="16"/>
      <c r="Y16" s="11"/>
      <c r="Z16" s="17"/>
      <c r="AA16" s="16"/>
      <c r="AB16" s="11"/>
      <c r="AC16" s="224"/>
      <c r="AD16" s="224"/>
      <c r="AE16" s="224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39" customHeight="1">
      <c r="A17" s="147" t="s">
        <v>33</v>
      </c>
      <c r="B17" s="285" t="s">
        <v>25</v>
      </c>
      <c r="C17" s="145" t="s">
        <v>295</v>
      </c>
      <c r="D17" s="285" t="s">
        <v>307</v>
      </c>
      <c r="E17" s="17"/>
      <c r="F17" s="16"/>
      <c r="G17" s="11"/>
      <c r="H17" s="17"/>
      <c r="I17" s="16"/>
      <c r="J17" s="11"/>
      <c r="K17" s="17"/>
      <c r="L17" s="16"/>
      <c r="M17" s="11"/>
      <c r="N17" s="17"/>
      <c r="O17" s="16"/>
      <c r="P17" s="11"/>
      <c r="Q17" s="17"/>
      <c r="R17" s="16"/>
      <c r="S17" s="11"/>
      <c r="T17" s="226">
        <v>11</v>
      </c>
      <c r="U17" s="16">
        <v>45</v>
      </c>
      <c r="V17" s="245">
        <v>222.5</v>
      </c>
      <c r="W17" s="17"/>
      <c r="X17" s="16"/>
      <c r="Y17" s="11"/>
      <c r="Z17" s="17"/>
      <c r="AA17" s="16"/>
      <c r="AB17" s="11"/>
      <c r="AC17" s="224"/>
      <c r="AD17" s="224"/>
      <c r="AE17" s="224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39" customHeight="1">
      <c r="A18" s="147" t="s">
        <v>308</v>
      </c>
      <c r="B18" s="225"/>
      <c r="C18" s="145" t="s">
        <v>297</v>
      </c>
      <c r="D18" s="225"/>
      <c r="E18" s="17"/>
      <c r="F18" s="16"/>
      <c r="G18" s="11"/>
      <c r="H18" s="17"/>
      <c r="I18" s="16"/>
      <c r="J18" s="11"/>
      <c r="K18" s="17"/>
      <c r="L18" s="16"/>
      <c r="M18" s="11"/>
      <c r="N18" s="17"/>
      <c r="O18" s="16"/>
      <c r="P18" s="11"/>
      <c r="Q18" s="17"/>
      <c r="R18" s="16"/>
      <c r="S18" s="11"/>
      <c r="T18" s="225"/>
      <c r="U18" s="16">
        <v>7.5</v>
      </c>
      <c r="V18" s="225"/>
      <c r="W18" s="17"/>
      <c r="X18" s="16"/>
      <c r="Y18" s="11"/>
      <c r="Z18" s="17"/>
      <c r="AA18" s="16"/>
      <c r="AB18" s="11"/>
      <c r="AC18" s="224"/>
      <c r="AD18" s="224"/>
      <c r="AE18" s="224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39" customHeight="1">
      <c r="A19" s="147" t="s">
        <v>34</v>
      </c>
      <c r="B19" s="285" t="s">
        <v>25</v>
      </c>
      <c r="C19" s="145" t="s">
        <v>295</v>
      </c>
      <c r="D19" s="285" t="s">
        <v>35</v>
      </c>
      <c r="E19" s="17"/>
      <c r="F19" s="16"/>
      <c r="G19" s="11"/>
      <c r="H19" s="17"/>
      <c r="I19" s="16"/>
      <c r="J19" s="11"/>
      <c r="K19" s="17"/>
      <c r="L19" s="16"/>
      <c r="M19" s="11"/>
      <c r="N19" s="17"/>
      <c r="O19" s="16"/>
      <c r="P19" s="11"/>
      <c r="Q19" s="17"/>
      <c r="R19" s="16"/>
      <c r="S19" s="11"/>
      <c r="T19" s="17"/>
      <c r="U19" s="16"/>
      <c r="V19" s="11"/>
      <c r="W19" s="10">
        <v>11</v>
      </c>
      <c r="X19" s="16">
        <v>45</v>
      </c>
      <c r="Y19" s="245">
        <v>215</v>
      </c>
      <c r="Z19" s="17"/>
      <c r="AA19" s="16"/>
      <c r="AB19" s="11"/>
      <c r="AC19" s="224"/>
      <c r="AD19" s="224"/>
      <c r="AE19" s="224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39" customHeight="1">
      <c r="A20" s="147" t="s">
        <v>309</v>
      </c>
      <c r="B20" s="225"/>
      <c r="C20" s="145" t="s">
        <v>297</v>
      </c>
      <c r="D20" s="225"/>
      <c r="E20" s="17"/>
      <c r="F20" s="16"/>
      <c r="G20" s="11"/>
      <c r="H20" s="17"/>
      <c r="I20" s="16"/>
      <c r="J20" s="11"/>
      <c r="K20" s="17"/>
      <c r="L20" s="16"/>
      <c r="M20" s="11"/>
      <c r="N20" s="17"/>
      <c r="O20" s="16"/>
      <c r="P20" s="11"/>
      <c r="Q20" s="17"/>
      <c r="R20" s="16"/>
      <c r="S20" s="11"/>
      <c r="T20" s="17"/>
      <c r="U20" s="16"/>
      <c r="V20" s="11"/>
      <c r="W20" s="17"/>
      <c r="X20" s="16">
        <v>15</v>
      </c>
      <c r="Y20" s="225"/>
      <c r="Z20" s="17"/>
      <c r="AA20" s="16"/>
      <c r="AB20" s="11"/>
      <c r="AC20" s="224"/>
      <c r="AD20" s="224"/>
      <c r="AE20" s="224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39" customHeight="1">
      <c r="A21" s="147" t="s">
        <v>181</v>
      </c>
      <c r="B21" s="285" t="s">
        <v>25</v>
      </c>
      <c r="C21" s="145" t="s">
        <v>295</v>
      </c>
      <c r="D21" s="285" t="s">
        <v>310</v>
      </c>
      <c r="E21" s="17"/>
      <c r="F21" s="16"/>
      <c r="G21" s="11"/>
      <c r="H21" s="17"/>
      <c r="I21" s="16"/>
      <c r="J21" s="11"/>
      <c r="K21" s="17"/>
      <c r="L21" s="16"/>
      <c r="M21" s="11"/>
      <c r="N21" s="17"/>
      <c r="O21" s="16"/>
      <c r="P21" s="11"/>
      <c r="Q21" s="17"/>
      <c r="R21" s="16"/>
      <c r="S21" s="11"/>
      <c r="T21" s="17"/>
      <c r="U21" s="16"/>
      <c r="V21" s="11"/>
      <c r="W21" s="17"/>
      <c r="X21" s="16"/>
      <c r="Y21" s="11"/>
      <c r="Z21" s="10">
        <v>12</v>
      </c>
      <c r="AA21" s="16">
        <v>45</v>
      </c>
      <c r="AB21" s="245">
        <v>240</v>
      </c>
      <c r="AC21" s="224"/>
      <c r="AD21" s="224"/>
      <c r="AE21" s="224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39" customHeight="1">
      <c r="A22" s="147" t="s">
        <v>311</v>
      </c>
      <c r="B22" s="225"/>
      <c r="C22" s="145" t="s">
        <v>297</v>
      </c>
      <c r="D22" s="225"/>
      <c r="E22" s="17"/>
      <c r="F22" s="16"/>
      <c r="G22" s="11"/>
      <c r="H22" s="17"/>
      <c r="I22" s="16"/>
      <c r="J22" s="11"/>
      <c r="K22" s="17"/>
      <c r="L22" s="16"/>
      <c r="M22" s="11"/>
      <c r="N22" s="17"/>
      <c r="O22" s="16"/>
      <c r="P22" s="11"/>
      <c r="Q22" s="17"/>
      <c r="R22" s="16"/>
      <c r="S22" s="11"/>
      <c r="T22" s="17"/>
      <c r="U22" s="16"/>
      <c r="V22" s="11"/>
      <c r="W22" s="17"/>
      <c r="X22" s="16"/>
      <c r="Y22" s="11"/>
      <c r="Z22" s="17"/>
      <c r="AA22" s="16">
        <v>15</v>
      </c>
      <c r="AB22" s="225"/>
      <c r="AC22" s="225"/>
      <c r="AD22" s="225"/>
      <c r="AE22" s="225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39" customHeight="1">
      <c r="A23" s="144" t="s">
        <v>312</v>
      </c>
      <c r="B23" s="146" t="s">
        <v>38</v>
      </c>
      <c r="C23" s="15" t="s">
        <v>313</v>
      </c>
      <c r="D23" s="22" t="s">
        <v>27</v>
      </c>
      <c r="E23" s="10">
        <v>2</v>
      </c>
      <c r="F23" s="11">
        <v>30</v>
      </c>
      <c r="G23" s="11">
        <v>20</v>
      </c>
      <c r="H23" s="17"/>
      <c r="I23" s="11"/>
      <c r="J23" s="11"/>
      <c r="K23" s="17"/>
      <c r="L23" s="11"/>
      <c r="M23" s="11"/>
      <c r="N23" s="17"/>
      <c r="O23" s="11"/>
      <c r="P23" s="11"/>
      <c r="Q23" s="17"/>
      <c r="R23" s="11"/>
      <c r="S23" s="11"/>
      <c r="T23" s="17"/>
      <c r="U23" s="11"/>
      <c r="V23" s="11"/>
      <c r="W23" s="17"/>
      <c r="X23" s="11"/>
      <c r="Y23" s="11"/>
      <c r="Z23" s="17"/>
      <c r="AA23" s="11"/>
      <c r="AB23" s="11"/>
      <c r="AC23" s="245">
        <f t="shared" ref="AC23:AD23" si="1">SUM(F23,I24,L25,O26,R27,U28,X29,AA30)</f>
        <v>240</v>
      </c>
      <c r="AD23" s="245">
        <f t="shared" si="1"/>
        <v>160</v>
      </c>
      <c r="AE23" s="226">
        <f>SUM(E23,H24,K25,N26,Q27,T28,W29,Z30)</f>
        <v>16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39" customHeight="1">
      <c r="A24" s="144" t="s">
        <v>314</v>
      </c>
      <c r="B24" s="34" t="s">
        <v>38</v>
      </c>
      <c r="C24" s="15" t="s">
        <v>313</v>
      </c>
      <c r="D24" s="22" t="s">
        <v>312</v>
      </c>
      <c r="E24" s="17"/>
      <c r="F24" s="11"/>
      <c r="G24" s="11"/>
      <c r="H24" s="10">
        <v>2</v>
      </c>
      <c r="I24" s="11">
        <v>30</v>
      </c>
      <c r="J24" s="11">
        <v>20</v>
      </c>
      <c r="K24" s="17"/>
      <c r="L24" s="11"/>
      <c r="M24" s="11"/>
      <c r="N24" s="17"/>
      <c r="O24" s="11"/>
      <c r="P24" s="11"/>
      <c r="Q24" s="17"/>
      <c r="R24" s="11"/>
      <c r="S24" s="11"/>
      <c r="T24" s="17"/>
      <c r="U24" s="11"/>
      <c r="V24" s="11"/>
      <c r="W24" s="17"/>
      <c r="X24" s="11"/>
      <c r="Y24" s="11"/>
      <c r="Z24" s="17"/>
      <c r="AA24" s="11"/>
      <c r="AB24" s="11"/>
      <c r="AC24" s="224"/>
      <c r="AD24" s="224"/>
      <c r="AE24" s="224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39" customHeight="1">
      <c r="A25" s="144" t="s">
        <v>315</v>
      </c>
      <c r="B25" s="34" t="s">
        <v>38</v>
      </c>
      <c r="C25" s="15" t="s">
        <v>313</v>
      </c>
      <c r="D25" s="22" t="s">
        <v>312</v>
      </c>
      <c r="E25" s="17"/>
      <c r="F25" s="11"/>
      <c r="G25" s="11"/>
      <c r="H25" s="17"/>
      <c r="I25" s="11"/>
      <c r="J25" s="11"/>
      <c r="K25" s="10">
        <v>2</v>
      </c>
      <c r="L25" s="11">
        <v>30</v>
      </c>
      <c r="M25" s="11">
        <v>20</v>
      </c>
      <c r="N25" s="17"/>
      <c r="O25" s="11"/>
      <c r="P25" s="11"/>
      <c r="Q25" s="17"/>
      <c r="R25" s="11"/>
      <c r="S25" s="11"/>
      <c r="T25" s="17"/>
      <c r="U25" s="11"/>
      <c r="V25" s="11"/>
      <c r="W25" s="17"/>
      <c r="X25" s="11"/>
      <c r="Y25" s="11"/>
      <c r="Z25" s="17"/>
      <c r="AA25" s="11"/>
      <c r="AB25" s="11"/>
      <c r="AC25" s="224"/>
      <c r="AD25" s="224"/>
      <c r="AE25" s="224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39" customHeight="1">
      <c r="A26" s="144" t="s">
        <v>316</v>
      </c>
      <c r="B26" s="34" t="s">
        <v>38</v>
      </c>
      <c r="C26" s="15" t="s">
        <v>313</v>
      </c>
      <c r="D26" s="22" t="s">
        <v>315</v>
      </c>
      <c r="E26" s="17"/>
      <c r="F26" s="11"/>
      <c r="G26" s="11" t="s">
        <v>188</v>
      </c>
      <c r="H26" s="17"/>
      <c r="I26" s="11"/>
      <c r="J26" s="11"/>
      <c r="K26" s="17"/>
      <c r="L26" s="11"/>
      <c r="M26" s="11"/>
      <c r="N26" s="10">
        <v>2</v>
      </c>
      <c r="O26" s="11">
        <v>30</v>
      </c>
      <c r="P26" s="11">
        <v>20</v>
      </c>
      <c r="Q26" s="17"/>
      <c r="R26" s="11"/>
      <c r="S26" s="11"/>
      <c r="T26" s="17"/>
      <c r="U26" s="11"/>
      <c r="V26" s="11"/>
      <c r="W26" s="17"/>
      <c r="X26" s="11"/>
      <c r="Y26" s="11"/>
      <c r="Z26" s="17"/>
      <c r="AA26" s="11"/>
      <c r="AB26" s="11"/>
      <c r="AC26" s="224"/>
      <c r="AD26" s="224"/>
      <c r="AE26" s="224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39" customHeight="1">
      <c r="A27" s="144" t="s">
        <v>317</v>
      </c>
      <c r="B27" s="34" t="s">
        <v>38</v>
      </c>
      <c r="C27" s="15" t="s">
        <v>313</v>
      </c>
      <c r="D27" s="22" t="s">
        <v>317</v>
      </c>
      <c r="E27" s="17"/>
      <c r="F27" s="11"/>
      <c r="G27" s="11"/>
      <c r="H27" s="17"/>
      <c r="I27" s="11"/>
      <c r="J27" s="11"/>
      <c r="K27" s="17"/>
      <c r="L27" s="11"/>
      <c r="M27" s="11"/>
      <c r="N27" s="17"/>
      <c r="O27" s="11"/>
      <c r="P27" s="11"/>
      <c r="Q27" s="10">
        <v>2</v>
      </c>
      <c r="R27" s="11">
        <v>30</v>
      </c>
      <c r="S27" s="11">
        <v>20</v>
      </c>
      <c r="T27" s="17"/>
      <c r="U27" s="11"/>
      <c r="V27" s="11"/>
      <c r="W27" s="17"/>
      <c r="X27" s="11"/>
      <c r="Y27" s="11"/>
      <c r="Z27" s="17"/>
      <c r="AA27" s="11"/>
      <c r="AB27" s="11"/>
      <c r="AC27" s="224"/>
      <c r="AD27" s="224"/>
      <c r="AE27" s="224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39" customHeight="1">
      <c r="A28" s="144" t="s">
        <v>318</v>
      </c>
      <c r="B28" s="34" t="s">
        <v>38</v>
      </c>
      <c r="C28" s="15" t="s">
        <v>313</v>
      </c>
      <c r="D28" s="22" t="s">
        <v>318</v>
      </c>
      <c r="E28" s="17"/>
      <c r="F28" s="11"/>
      <c r="G28" s="11"/>
      <c r="H28" s="17"/>
      <c r="I28" s="11"/>
      <c r="J28" s="11"/>
      <c r="K28" s="17"/>
      <c r="L28" s="11"/>
      <c r="M28" s="11"/>
      <c r="N28" s="17"/>
      <c r="O28" s="11"/>
      <c r="P28" s="11"/>
      <c r="Q28" s="17"/>
      <c r="R28" s="11"/>
      <c r="S28" s="11"/>
      <c r="T28" s="10">
        <v>2</v>
      </c>
      <c r="U28" s="11">
        <v>30</v>
      </c>
      <c r="V28" s="11">
        <v>20</v>
      </c>
      <c r="W28" s="17"/>
      <c r="X28" s="11"/>
      <c r="Y28" s="11"/>
      <c r="Z28" s="17"/>
      <c r="AA28" s="11"/>
      <c r="AB28" s="11"/>
      <c r="AC28" s="224"/>
      <c r="AD28" s="224"/>
      <c r="AE28" s="224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39" customHeight="1">
      <c r="A29" s="144" t="s">
        <v>319</v>
      </c>
      <c r="B29" s="34" t="s">
        <v>38</v>
      </c>
      <c r="C29" s="15" t="s">
        <v>313</v>
      </c>
      <c r="D29" s="22" t="s">
        <v>319</v>
      </c>
      <c r="E29" s="17"/>
      <c r="F29" s="11"/>
      <c r="G29" s="11"/>
      <c r="H29" s="17"/>
      <c r="I29" s="11"/>
      <c r="J29" s="11"/>
      <c r="K29" s="17"/>
      <c r="L29" s="11"/>
      <c r="M29" s="11"/>
      <c r="N29" s="17"/>
      <c r="O29" s="11"/>
      <c r="P29" s="11"/>
      <c r="Q29" s="17"/>
      <c r="R29" s="11"/>
      <c r="S29" s="11"/>
      <c r="T29" s="17"/>
      <c r="U29" s="11"/>
      <c r="V29" s="11"/>
      <c r="W29" s="10">
        <v>2</v>
      </c>
      <c r="X29" s="11">
        <v>30</v>
      </c>
      <c r="Y29" s="11">
        <v>20</v>
      </c>
      <c r="Z29" s="17"/>
      <c r="AA29" s="11"/>
      <c r="AB29" s="11"/>
      <c r="AC29" s="224"/>
      <c r="AD29" s="224"/>
      <c r="AE29" s="224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39" customHeight="1">
      <c r="A30" s="144" t="s">
        <v>320</v>
      </c>
      <c r="B30" s="148" t="s">
        <v>38</v>
      </c>
      <c r="C30" s="15" t="s">
        <v>313</v>
      </c>
      <c r="D30" s="22" t="s">
        <v>320</v>
      </c>
      <c r="E30" s="17"/>
      <c r="F30" s="11"/>
      <c r="G30" s="11"/>
      <c r="H30" s="17"/>
      <c r="I30" s="11"/>
      <c r="J30" s="11"/>
      <c r="K30" s="17"/>
      <c r="L30" s="11"/>
      <c r="M30" s="11"/>
      <c r="N30" s="17"/>
      <c r="O30" s="11"/>
      <c r="P30" s="11"/>
      <c r="Q30" s="17"/>
      <c r="R30" s="11"/>
      <c r="S30" s="11"/>
      <c r="T30" s="17"/>
      <c r="U30" s="11"/>
      <c r="V30" s="11"/>
      <c r="W30" s="17"/>
      <c r="X30" s="11"/>
      <c r="Y30" s="11"/>
      <c r="Z30" s="10">
        <v>2</v>
      </c>
      <c r="AA30" s="11">
        <v>30</v>
      </c>
      <c r="AB30" s="11">
        <v>20</v>
      </c>
      <c r="AC30" s="225"/>
      <c r="AD30" s="225"/>
      <c r="AE30" s="225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39" customHeight="1">
      <c r="A31" s="144" t="s">
        <v>321</v>
      </c>
      <c r="B31" s="34" t="s">
        <v>38</v>
      </c>
      <c r="C31" s="15" t="s">
        <v>322</v>
      </c>
      <c r="D31" s="22" t="s">
        <v>27</v>
      </c>
      <c r="E31" s="10">
        <v>1</v>
      </c>
      <c r="F31" s="11">
        <v>15</v>
      </c>
      <c r="G31" s="11">
        <v>10</v>
      </c>
      <c r="H31" s="17"/>
      <c r="I31" s="11"/>
      <c r="J31" s="11"/>
      <c r="K31" s="17"/>
      <c r="L31" s="11"/>
      <c r="M31" s="11"/>
      <c r="N31" s="17"/>
      <c r="O31" s="11"/>
      <c r="P31" s="11"/>
      <c r="Q31" s="17"/>
      <c r="R31" s="11"/>
      <c r="S31" s="11"/>
      <c r="T31" s="17"/>
      <c r="U31" s="11"/>
      <c r="V31" s="11"/>
      <c r="W31" s="17"/>
      <c r="X31" s="11"/>
      <c r="Y31" s="11"/>
      <c r="Z31" s="17"/>
      <c r="AA31" s="11"/>
      <c r="AB31" s="11"/>
      <c r="AC31" s="245">
        <f t="shared" ref="AC31:AD31" si="2">SUM(F31,I32,L33,O34,R35)</f>
        <v>60</v>
      </c>
      <c r="AD31" s="245">
        <f t="shared" si="2"/>
        <v>40</v>
      </c>
      <c r="AE31" s="226">
        <f>SUM(E31,H32,K33,N34,Q35)</f>
        <v>4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39" customHeight="1">
      <c r="A32" s="144" t="s">
        <v>323</v>
      </c>
      <c r="B32" s="34" t="s">
        <v>38</v>
      </c>
      <c r="C32" s="15" t="s">
        <v>322</v>
      </c>
      <c r="D32" s="22" t="s">
        <v>321</v>
      </c>
      <c r="E32" s="17"/>
      <c r="F32" s="11"/>
      <c r="G32" s="11"/>
      <c r="H32" s="10">
        <v>1</v>
      </c>
      <c r="I32" s="11">
        <v>15</v>
      </c>
      <c r="J32" s="11">
        <v>10</v>
      </c>
      <c r="K32" s="17"/>
      <c r="L32" s="11"/>
      <c r="M32" s="11"/>
      <c r="N32" s="17"/>
      <c r="O32" s="11"/>
      <c r="P32" s="11"/>
      <c r="Q32" s="17"/>
      <c r="R32" s="11"/>
      <c r="S32" s="11"/>
      <c r="T32" s="17"/>
      <c r="U32" s="11"/>
      <c r="V32" s="11"/>
      <c r="W32" s="17"/>
      <c r="X32" s="11"/>
      <c r="Y32" s="11"/>
      <c r="Z32" s="17"/>
      <c r="AA32" s="11"/>
      <c r="AB32" s="11"/>
      <c r="AC32" s="224"/>
      <c r="AD32" s="224"/>
      <c r="AE32" s="224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39" customHeight="1">
      <c r="A33" s="144" t="s">
        <v>324</v>
      </c>
      <c r="B33" s="34" t="s">
        <v>38</v>
      </c>
      <c r="C33" s="15" t="s">
        <v>322</v>
      </c>
      <c r="D33" s="22" t="s">
        <v>323</v>
      </c>
      <c r="E33" s="17"/>
      <c r="F33" s="11"/>
      <c r="G33" s="11"/>
      <c r="H33" s="17"/>
      <c r="I33" s="11"/>
      <c r="J33" s="11"/>
      <c r="K33" s="10">
        <v>1</v>
      </c>
      <c r="L33" s="11">
        <v>15</v>
      </c>
      <c r="M33" s="11">
        <v>10</v>
      </c>
      <c r="N33" s="17"/>
      <c r="O33" s="11"/>
      <c r="P33" s="11"/>
      <c r="Q33" s="17"/>
      <c r="R33" s="11"/>
      <c r="S33" s="11"/>
      <c r="T33" s="17"/>
      <c r="U33" s="11"/>
      <c r="V33" s="11"/>
      <c r="W33" s="17"/>
      <c r="X33" s="11"/>
      <c r="Y33" s="11"/>
      <c r="Z33" s="17"/>
      <c r="AA33" s="11"/>
      <c r="AB33" s="11"/>
      <c r="AC33" s="224"/>
      <c r="AD33" s="224"/>
      <c r="AE33" s="224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39" customHeight="1">
      <c r="A34" s="144" t="s">
        <v>325</v>
      </c>
      <c r="B34" s="34" t="s">
        <v>38</v>
      </c>
      <c r="C34" s="15" t="s">
        <v>322</v>
      </c>
      <c r="D34" s="22" t="s">
        <v>324</v>
      </c>
      <c r="E34" s="17"/>
      <c r="F34" s="11"/>
      <c r="G34" s="11"/>
      <c r="H34" s="17"/>
      <c r="I34" s="11"/>
      <c r="J34" s="11"/>
      <c r="K34" s="17"/>
      <c r="L34" s="11"/>
      <c r="M34" s="11"/>
      <c r="N34" s="10">
        <v>1</v>
      </c>
      <c r="O34" s="11">
        <v>15</v>
      </c>
      <c r="P34" s="11">
        <v>10</v>
      </c>
      <c r="Q34" s="17"/>
      <c r="R34" s="11"/>
      <c r="S34" s="11"/>
      <c r="T34" s="17"/>
      <c r="U34" s="11"/>
      <c r="V34" s="11"/>
      <c r="W34" s="17"/>
      <c r="X34" s="11"/>
      <c r="Y34" s="11"/>
      <c r="Z34" s="17"/>
      <c r="AA34" s="11"/>
      <c r="AB34" s="11"/>
      <c r="AC34" s="225"/>
      <c r="AD34" s="225"/>
      <c r="AE34" s="225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39" customHeight="1">
      <c r="A35" s="144" t="s">
        <v>326</v>
      </c>
      <c r="B35" s="34" t="s">
        <v>38</v>
      </c>
      <c r="C35" s="149" t="s">
        <v>327</v>
      </c>
      <c r="D35" s="22" t="s">
        <v>27</v>
      </c>
      <c r="E35" s="17"/>
      <c r="F35" s="11"/>
      <c r="G35" s="11"/>
      <c r="H35" s="10">
        <v>1</v>
      </c>
      <c r="I35" s="11">
        <v>15</v>
      </c>
      <c r="J35" s="11">
        <v>10</v>
      </c>
      <c r="K35" s="17"/>
      <c r="L35" s="11"/>
      <c r="M35" s="11"/>
      <c r="N35" s="17"/>
      <c r="O35" s="11"/>
      <c r="P35" s="11"/>
      <c r="Q35" s="17"/>
      <c r="R35" s="11"/>
      <c r="S35" s="11"/>
      <c r="T35" s="17"/>
      <c r="U35" s="11"/>
      <c r="V35" s="11"/>
      <c r="W35" s="17"/>
      <c r="X35" s="11"/>
      <c r="Y35" s="11"/>
      <c r="Z35" s="17"/>
      <c r="AA35" s="11"/>
      <c r="AB35" s="11"/>
      <c r="AC35" s="11">
        <f t="shared" ref="AC35:AD35" si="3">SUM(I35)</f>
        <v>15</v>
      </c>
      <c r="AD35" s="11">
        <f t="shared" si="3"/>
        <v>10</v>
      </c>
      <c r="AE35" s="10">
        <f>SUM(H35)</f>
        <v>1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39" customHeight="1">
      <c r="A36" s="144" t="s">
        <v>328</v>
      </c>
      <c r="B36" s="34" t="s">
        <v>38</v>
      </c>
      <c r="C36" s="15" t="s">
        <v>329</v>
      </c>
      <c r="D36" s="22" t="s">
        <v>27</v>
      </c>
      <c r="E36" s="17"/>
      <c r="F36" s="11"/>
      <c r="G36" s="11"/>
      <c r="H36" s="17"/>
      <c r="I36" s="11"/>
      <c r="J36" s="11"/>
      <c r="K36" s="17"/>
      <c r="L36" s="11"/>
      <c r="M36" s="11"/>
      <c r="N36" s="10">
        <v>1</v>
      </c>
      <c r="O36" s="11">
        <v>15</v>
      </c>
      <c r="P36" s="11">
        <v>10</v>
      </c>
      <c r="Q36" s="17"/>
      <c r="R36" s="11"/>
      <c r="S36" s="11"/>
      <c r="T36" s="17"/>
      <c r="U36" s="11"/>
      <c r="V36" s="11"/>
      <c r="W36" s="17"/>
      <c r="X36" s="11"/>
      <c r="Y36" s="11"/>
      <c r="Z36" s="17"/>
      <c r="AA36" s="11"/>
      <c r="AB36" s="11"/>
      <c r="AC36" s="11">
        <f t="shared" ref="AC36:AD36" si="4">SUM(O36)</f>
        <v>15</v>
      </c>
      <c r="AD36" s="11">
        <f t="shared" si="4"/>
        <v>10</v>
      </c>
      <c r="AE36" s="10">
        <v>1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39" customHeight="1">
      <c r="A37" s="144" t="s">
        <v>330</v>
      </c>
      <c r="B37" s="34" t="s">
        <v>38</v>
      </c>
      <c r="C37" s="15" t="s">
        <v>331</v>
      </c>
      <c r="D37" s="22" t="s">
        <v>27</v>
      </c>
      <c r="E37" s="17"/>
      <c r="F37" s="11"/>
      <c r="G37" s="11"/>
      <c r="H37" s="17"/>
      <c r="I37" s="11"/>
      <c r="J37" s="11"/>
      <c r="K37" s="10">
        <v>1</v>
      </c>
      <c r="L37" s="11">
        <v>15</v>
      </c>
      <c r="M37" s="11">
        <v>10</v>
      </c>
      <c r="N37" s="17"/>
      <c r="O37" s="11"/>
      <c r="P37" s="11"/>
      <c r="Q37" s="17"/>
      <c r="R37" s="11"/>
      <c r="S37" s="11"/>
      <c r="T37" s="17"/>
      <c r="U37" s="11"/>
      <c r="V37" s="11"/>
      <c r="W37" s="17"/>
      <c r="X37" s="11"/>
      <c r="Y37" s="11"/>
      <c r="Z37" s="17"/>
      <c r="AA37" s="11"/>
      <c r="AB37" s="11"/>
      <c r="AC37" s="11">
        <f t="shared" ref="AC37:AD37" si="5">SUM(L37)</f>
        <v>15</v>
      </c>
      <c r="AD37" s="11">
        <f t="shared" si="5"/>
        <v>10</v>
      </c>
      <c r="AE37" s="10">
        <f>SUM(K37,)</f>
        <v>1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39" customHeight="1">
      <c r="A38" s="48" t="s">
        <v>332</v>
      </c>
      <c r="B38" s="87" t="s">
        <v>38</v>
      </c>
      <c r="C38" s="15" t="s">
        <v>333</v>
      </c>
      <c r="D38" s="22" t="s">
        <v>27</v>
      </c>
      <c r="E38" s="17"/>
      <c r="F38" s="11"/>
      <c r="G38" s="11"/>
      <c r="H38" s="17"/>
      <c r="I38" s="11"/>
      <c r="J38" s="11"/>
      <c r="K38" s="17"/>
      <c r="L38" s="16"/>
      <c r="M38" s="16"/>
      <c r="N38" s="17"/>
      <c r="O38" s="11"/>
      <c r="P38" s="11"/>
      <c r="Q38" s="10">
        <v>1</v>
      </c>
      <c r="R38" s="11">
        <v>15</v>
      </c>
      <c r="S38" s="11">
        <v>10</v>
      </c>
      <c r="T38" s="17"/>
      <c r="U38" s="11"/>
      <c r="V38" s="11"/>
      <c r="W38" s="17"/>
      <c r="X38" s="11"/>
      <c r="Y38" s="11"/>
      <c r="Z38" s="17"/>
      <c r="AA38" s="11"/>
      <c r="AB38" s="11"/>
      <c r="AC38" s="11">
        <f t="shared" ref="AC38:AD38" si="6">SUM(R38)</f>
        <v>15</v>
      </c>
      <c r="AD38" s="11">
        <f t="shared" si="6"/>
        <v>10</v>
      </c>
      <c r="AE38" s="10">
        <f>SUM(Q38)</f>
        <v>1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39" customHeight="1">
      <c r="A39" s="144" t="s">
        <v>334</v>
      </c>
      <c r="B39" s="34" t="s">
        <v>25</v>
      </c>
      <c r="C39" s="15" t="s">
        <v>335</v>
      </c>
      <c r="D39" s="22" t="s">
        <v>27</v>
      </c>
      <c r="E39" s="17"/>
      <c r="F39" s="11"/>
      <c r="G39" s="11"/>
      <c r="H39" s="17"/>
      <c r="I39" s="11"/>
      <c r="J39" s="11"/>
      <c r="K39" s="10">
        <v>2</v>
      </c>
      <c r="L39" s="11">
        <v>30</v>
      </c>
      <c r="M39" s="11">
        <v>20</v>
      </c>
      <c r="N39" s="17"/>
      <c r="O39" s="11"/>
      <c r="P39" s="11"/>
      <c r="Q39" s="17"/>
      <c r="R39" s="11"/>
      <c r="S39" s="11"/>
      <c r="T39" s="17"/>
      <c r="U39" s="11"/>
      <c r="V39" s="11"/>
      <c r="W39" s="17"/>
      <c r="X39" s="11"/>
      <c r="Y39" s="11"/>
      <c r="Z39" s="17"/>
      <c r="AA39" s="11"/>
      <c r="AB39" s="11"/>
      <c r="AC39" s="245">
        <f t="shared" ref="AC39:AD39" si="7">SUM(L39,O40,R41,U42,X43)</f>
        <v>150</v>
      </c>
      <c r="AD39" s="245">
        <f t="shared" si="7"/>
        <v>100</v>
      </c>
      <c r="AE39" s="226">
        <f>SUM(K39,N40,Q41,T42,W43)</f>
        <v>10</v>
      </c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39" customHeight="1">
      <c r="A40" s="144" t="s">
        <v>336</v>
      </c>
      <c r="B40" s="34" t="s">
        <v>25</v>
      </c>
      <c r="C40" s="15" t="s">
        <v>335</v>
      </c>
      <c r="D40" s="22" t="s">
        <v>334</v>
      </c>
      <c r="E40" s="17"/>
      <c r="F40" s="11"/>
      <c r="G40" s="11"/>
      <c r="H40" s="17"/>
      <c r="I40" s="11"/>
      <c r="J40" s="11"/>
      <c r="K40" s="17"/>
      <c r="L40" s="11"/>
      <c r="M40" s="11"/>
      <c r="N40" s="10">
        <v>2</v>
      </c>
      <c r="O40" s="11">
        <v>30</v>
      </c>
      <c r="P40" s="11">
        <v>20</v>
      </c>
      <c r="Q40" s="17"/>
      <c r="R40" s="11"/>
      <c r="S40" s="11"/>
      <c r="T40" s="17"/>
      <c r="U40" s="11"/>
      <c r="V40" s="11"/>
      <c r="W40" s="17"/>
      <c r="X40" s="11"/>
      <c r="Y40" s="11"/>
      <c r="Z40" s="17"/>
      <c r="AA40" s="11"/>
      <c r="AB40" s="11"/>
      <c r="AC40" s="224"/>
      <c r="AD40" s="224"/>
      <c r="AE40" s="224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39" customHeight="1">
      <c r="A41" s="144" t="s">
        <v>337</v>
      </c>
      <c r="B41" s="34" t="s">
        <v>25</v>
      </c>
      <c r="C41" s="15" t="s">
        <v>335</v>
      </c>
      <c r="D41" s="22" t="s">
        <v>336</v>
      </c>
      <c r="E41" s="17"/>
      <c r="F41" s="11"/>
      <c r="G41" s="11"/>
      <c r="H41" s="17"/>
      <c r="I41" s="11"/>
      <c r="J41" s="11"/>
      <c r="K41" s="17"/>
      <c r="L41" s="11"/>
      <c r="M41" s="11"/>
      <c r="N41" s="17"/>
      <c r="O41" s="11"/>
      <c r="P41" s="11"/>
      <c r="Q41" s="10">
        <v>2</v>
      </c>
      <c r="R41" s="11">
        <v>30</v>
      </c>
      <c r="S41" s="11">
        <v>20</v>
      </c>
      <c r="T41" s="17"/>
      <c r="U41" s="11"/>
      <c r="V41" s="11"/>
      <c r="W41" s="17"/>
      <c r="X41" s="11"/>
      <c r="Y41" s="11"/>
      <c r="Z41" s="17"/>
      <c r="AA41" s="11"/>
      <c r="AB41" s="11"/>
      <c r="AC41" s="224"/>
      <c r="AD41" s="224"/>
      <c r="AE41" s="224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39" customHeight="1">
      <c r="A42" s="144" t="s">
        <v>338</v>
      </c>
      <c r="B42" s="34" t="s">
        <v>113</v>
      </c>
      <c r="C42" s="15" t="s">
        <v>335</v>
      </c>
      <c r="D42" s="22" t="s">
        <v>337</v>
      </c>
      <c r="E42" s="17"/>
      <c r="F42" s="11"/>
      <c r="G42" s="11"/>
      <c r="H42" s="17"/>
      <c r="I42" s="11"/>
      <c r="J42" s="11"/>
      <c r="K42" s="17"/>
      <c r="L42" s="11"/>
      <c r="M42" s="11"/>
      <c r="N42" s="17"/>
      <c r="O42" s="11"/>
      <c r="P42" s="11"/>
      <c r="Q42" s="17"/>
      <c r="R42" s="11"/>
      <c r="S42" s="11"/>
      <c r="T42" s="10">
        <v>2</v>
      </c>
      <c r="U42" s="11">
        <v>30</v>
      </c>
      <c r="V42" s="11">
        <v>20</v>
      </c>
      <c r="W42" s="17"/>
      <c r="X42" s="11"/>
      <c r="Y42" s="11"/>
      <c r="Z42" s="17"/>
      <c r="AA42" s="11"/>
      <c r="AB42" s="11"/>
      <c r="AC42" s="224"/>
      <c r="AD42" s="224"/>
      <c r="AE42" s="224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39" customHeight="1">
      <c r="A43" s="144" t="s">
        <v>339</v>
      </c>
      <c r="B43" s="34" t="s">
        <v>340</v>
      </c>
      <c r="C43" s="15" t="s">
        <v>335</v>
      </c>
      <c r="D43" s="22" t="s">
        <v>338</v>
      </c>
      <c r="E43" s="17"/>
      <c r="F43" s="11"/>
      <c r="G43" s="11"/>
      <c r="H43" s="17"/>
      <c r="I43" s="11"/>
      <c r="J43" s="11"/>
      <c r="K43" s="17"/>
      <c r="L43" s="11"/>
      <c r="M43" s="11"/>
      <c r="N43" s="17"/>
      <c r="O43" s="11"/>
      <c r="P43" s="11"/>
      <c r="Q43" s="17"/>
      <c r="R43" s="11"/>
      <c r="S43" s="11"/>
      <c r="T43" s="17"/>
      <c r="U43" s="11"/>
      <c r="V43" s="11"/>
      <c r="W43" s="10">
        <v>2</v>
      </c>
      <c r="X43" s="11">
        <v>30</v>
      </c>
      <c r="Y43" s="11">
        <v>20</v>
      </c>
      <c r="Z43" s="17"/>
      <c r="AA43" s="11"/>
      <c r="AB43" s="11"/>
      <c r="AC43" s="225"/>
      <c r="AD43" s="225"/>
      <c r="AE43" s="225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39" customHeight="1">
      <c r="A44" s="144" t="s">
        <v>341</v>
      </c>
      <c r="B44" s="34" t="s">
        <v>38</v>
      </c>
      <c r="C44" s="15" t="s">
        <v>342</v>
      </c>
      <c r="D44" s="22" t="s">
        <v>27</v>
      </c>
      <c r="E44" s="17"/>
      <c r="F44" s="11"/>
      <c r="G44" s="11"/>
      <c r="H44" s="17"/>
      <c r="I44" s="11"/>
      <c r="J44" s="11"/>
      <c r="K44" s="10">
        <v>1</v>
      </c>
      <c r="L44" s="11">
        <v>15</v>
      </c>
      <c r="M44" s="11">
        <v>10</v>
      </c>
      <c r="N44" s="17"/>
      <c r="O44" s="11"/>
      <c r="P44" s="11"/>
      <c r="Q44" s="17"/>
      <c r="R44" s="11"/>
      <c r="S44" s="11"/>
      <c r="T44" s="17"/>
      <c r="U44" s="11"/>
      <c r="V44" s="11"/>
      <c r="W44" s="17"/>
      <c r="X44" s="11"/>
      <c r="Y44" s="11"/>
      <c r="Z44" s="17"/>
      <c r="AA44" s="11"/>
      <c r="AB44" s="11"/>
      <c r="AC44" s="245">
        <f t="shared" ref="AC44:AD44" si="8">SUM(L44,O45,R46,U47)</f>
        <v>60</v>
      </c>
      <c r="AD44" s="245">
        <f t="shared" si="8"/>
        <v>90</v>
      </c>
      <c r="AE44" s="226">
        <f>SUM(K44,N45,Q46,T47)</f>
        <v>6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39" customHeight="1">
      <c r="A45" s="144" t="s">
        <v>343</v>
      </c>
      <c r="B45" s="34" t="s">
        <v>38</v>
      </c>
      <c r="C45" s="15" t="s">
        <v>342</v>
      </c>
      <c r="D45" s="22" t="s">
        <v>341</v>
      </c>
      <c r="E45" s="17"/>
      <c r="F45" s="11"/>
      <c r="G45" s="11"/>
      <c r="H45" s="17"/>
      <c r="I45" s="11"/>
      <c r="J45" s="11"/>
      <c r="K45" s="17"/>
      <c r="L45" s="11"/>
      <c r="M45" s="11"/>
      <c r="N45" s="10">
        <v>1</v>
      </c>
      <c r="O45" s="11">
        <v>15</v>
      </c>
      <c r="P45" s="11">
        <v>10</v>
      </c>
      <c r="Q45" s="17"/>
      <c r="R45" s="11"/>
      <c r="S45" s="11"/>
      <c r="T45" s="17"/>
      <c r="U45" s="11"/>
      <c r="V45" s="11"/>
      <c r="W45" s="17"/>
      <c r="X45" s="11"/>
      <c r="Y45" s="11"/>
      <c r="Z45" s="17"/>
      <c r="AA45" s="11"/>
      <c r="AB45" s="11"/>
      <c r="AC45" s="224"/>
      <c r="AD45" s="224"/>
      <c r="AE45" s="224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39" customHeight="1">
      <c r="A46" s="144" t="s">
        <v>344</v>
      </c>
      <c r="B46" s="34" t="s">
        <v>38</v>
      </c>
      <c r="C46" s="15" t="s">
        <v>342</v>
      </c>
      <c r="D46" s="22" t="s">
        <v>343</v>
      </c>
      <c r="E46" s="17"/>
      <c r="F46" s="11"/>
      <c r="G46" s="11"/>
      <c r="H46" s="17"/>
      <c r="I46" s="11"/>
      <c r="J46" s="11"/>
      <c r="K46" s="17"/>
      <c r="L46" s="11"/>
      <c r="M46" s="11"/>
      <c r="N46" s="17"/>
      <c r="O46" s="11"/>
      <c r="P46" s="11"/>
      <c r="Q46" s="10">
        <v>2</v>
      </c>
      <c r="R46" s="11">
        <v>15</v>
      </c>
      <c r="S46" s="11">
        <v>35</v>
      </c>
      <c r="T46" s="17"/>
      <c r="U46" s="11"/>
      <c r="V46" s="11"/>
      <c r="W46" s="17"/>
      <c r="X46" s="11"/>
      <c r="Y46" s="11"/>
      <c r="Z46" s="17"/>
      <c r="AA46" s="11"/>
      <c r="AB46" s="11"/>
      <c r="AC46" s="224"/>
      <c r="AD46" s="224"/>
      <c r="AE46" s="224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39" customHeight="1">
      <c r="A47" s="144" t="s">
        <v>345</v>
      </c>
      <c r="B47" s="34" t="s">
        <v>38</v>
      </c>
      <c r="C47" s="15" t="s">
        <v>342</v>
      </c>
      <c r="D47" s="22" t="s">
        <v>344</v>
      </c>
      <c r="E47" s="17"/>
      <c r="F47" s="11"/>
      <c r="G47" s="11"/>
      <c r="H47" s="17"/>
      <c r="I47" s="11"/>
      <c r="J47" s="11"/>
      <c r="K47" s="17"/>
      <c r="L47" s="11"/>
      <c r="M47" s="11"/>
      <c r="N47" s="17"/>
      <c r="O47" s="11"/>
      <c r="P47" s="11"/>
      <c r="Q47" s="17"/>
      <c r="R47" s="11"/>
      <c r="S47" s="11"/>
      <c r="T47" s="10">
        <v>2</v>
      </c>
      <c r="U47" s="11">
        <v>15</v>
      </c>
      <c r="V47" s="11">
        <v>35</v>
      </c>
      <c r="W47" s="17"/>
      <c r="X47" s="11"/>
      <c r="Y47" s="11"/>
      <c r="Z47" s="17"/>
      <c r="AA47" s="11"/>
      <c r="AB47" s="11"/>
      <c r="AC47" s="225"/>
      <c r="AD47" s="225"/>
      <c r="AE47" s="225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39" customHeight="1">
      <c r="A48" s="144" t="s">
        <v>346</v>
      </c>
      <c r="B48" s="34" t="s">
        <v>25</v>
      </c>
      <c r="C48" s="15" t="s">
        <v>347</v>
      </c>
      <c r="D48" s="22" t="s">
        <v>27</v>
      </c>
      <c r="E48" s="17"/>
      <c r="F48" s="11"/>
      <c r="G48" s="11"/>
      <c r="H48" s="17"/>
      <c r="I48" s="11"/>
      <c r="J48" s="11"/>
      <c r="K48" s="10">
        <v>3</v>
      </c>
      <c r="L48" s="11">
        <v>30</v>
      </c>
      <c r="M48" s="11">
        <v>45</v>
      </c>
      <c r="N48" s="17"/>
      <c r="O48" s="11"/>
      <c r="P48" s="11"/>
      <c r="Q48" s="17"/>
      <c r="R48" s="11"/>
      <c r="S48" s="11"/>
      <c r="T48" s="17"/>
      <c r="U48" s="11"/>
      <c r="V48" s="11"/>
      <c r="W48" s="17"/>
      <c r="X48" s="16"/>
      <c r="Y48" s="16"/>
      <c r="Z48" s="17"/>
      <c r="AA48" s="16"/>
      <c r="AB48" s="11"/>
      <c r="AC48" s="245">
        <f t="shared" ref="AC48:AD48" si="9">SUM(L48,O49,R50,U51,X52,AA53)</f>
        <v>180</v>
      </c>
      <c r="AD48" s="245">
        <f t="shared" si="9"/>
        <v>370</v>
      </c>
      <c r="AE48" s="226">
        <f>SUM(K48,N49,Q50,T51,W52,Z53)</f>
        <v>22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39" customHeight="1">
      <c r="A49" s="144" t="s">
        <v>348</v>
      </c>
      <c r="B49" s="34" t="s">
        <v>25</v>
      </c>
      <c r="C49" s="15" t="s">
        <v>347</v>
      </c>
      <c r="D49" s="22" t="s">
        <v>346</v>
      </c>
      <c r="E49" s="17"/>
      <c r="F49" s="11"/>
      <c r="G49" s="11"/>
      <c r="H49" s="17"/>
      <c r="I49" s="11"/>
      <c r="J49" s="11"/>
      <c r="K49" s="17"/>
      <c r="L49" s="11"/>
      <c r="M49" s="11"/>
      <c r="N49" s="10">
        <v>3</v>
      </c>
      <c r="O49" s="11">
        <v>30</v>
      </c>
      <c r="P49" s="11">
        <v>45</v>
      </c>
      <c r="Q49" s="17"/>
      <c r="R49" s="11"/>
      <c r="S49" s="11"/>
      <c r="T49" s="17"/>
      <c r="U49" s="11"/>
      <c r="V49" s="11"/>
      <c r="W49" s="17"/>
      <c r="X49" s="16"/>
      <c r="Y49" s="16"/>
      <c r="Z49" s="17"/>
      <c r="AA49" s="16"/>
      <c r="AB49" s="11"/>
      <c r="AC49" s="224"/>
      <c r="AD49" s="224"/>
      <c r="AE49" s="224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39" customHeight="1">
      <c r="A50" s="144" t="s">
        <v>349</v>
      </c>
      <c r="B50" s="34" t="s">
        <v>25</v>
      </c>
      <c r="C50" s="15" t="s">
        <v>347</v>
      </c>
      <c r="D50" s="22" t="s">
        <v>348</v>
      </c>
      <c r="E50" s="17"/>
      <c r="F50" s="11"/>
      <c r="G50" s="11"/>
      <c r="H50" s="17"/>
      <c r="I50" s="11"/>
      <c r="J50" s="11"/>
      <c r="K50" s="17"/>
      <c r="L50" s="11"/>
      <c r="M50" s="11"/>
      <c r="N50" s="17"/>
      <c r="O50" s="11"/>
      <c r="P50" s="11"/>
      <c r="Q50" s="10">
        <v>4</v>
      </c>
      <c r="R50" s="11">
        <v>30</v>
      </c>
      <c r="S50" s="11">
        <v>70</v>
      </c>
      <c r="T50" s="17"/>
      <c r="U50" s="11"/>
      <c r="V50" s="11"/>
      <c r="W50" s="17"/>
      <c r="X50" s="16"/>
      <c r="Y50" s="16"/>
      <c r="Z50" s="17"/>
      <c r="AA50" s="16"/>
      <c r="AB50" s="11"/>
      <c r="AC50" s="224"/>
      <c r="AD50" s="224"/>
      <c r="AE50" s="224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39" customHeight="1">
      <c r="A51" s="144" t="s">
        <v>350</v>
      </c>
      <c r="B51" s="34" t="s">
        <v>25</v>
      </c>
      <c r="C51" s="15" t="s">
        <v>347</v>
      </c>
      <c r="D51" s="22" t="s">
        <v>349</v>
      </c>
      <c r="E51" s="17"/>
      <c r="F51" s="11"/>
      <c r="G51" s="11"/>
      <c r="H51" s="17"/>
      <c r="I51" s="11"/>
      <c r="J51" s="11"/>
      <c r="K51" s="17"/>
      <c r="L51" s="11"/>
      <c r="M51" s="11"/>
      <c r="N51" s="17"/>
      <c r="O51" s="11"/>
      <c r="P51" s="11"/>
      <c r="Q51" s="17"/>
      <c r="R51" s="11"/>
      <c r="S51" s="11"/>
      <c r="T51" s="10">
        <v>4</v>
      </c>
      <c r="U51" s="11">
        <v>30</v>
      </c>
      <c r="V51" s="11">
        <v>70</v>
      </c>
      <c r="W51" s="17"/>
      <c r="X51" s="16"/>
      <c r="Y51" s="16"/>
      <c r="Z51" s="17"/>
      <c r="AA51" s="16"/>
      <c r="AB51" s="11"/>
      <c r="AC51" s="224"/>
      <c r="AD51" s="224"/>
      <c r="AE51" s="224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39" customHeight="1">
      <c r="A52" s="144" t="s">
        <v>351</v>
      </c>
      <c r="B52" s="34" t="s">
        <v>25</v>
      </c>
      <c r="C52" s="15" t="s">
        <v>347</v>
      </c>
      <c r="D52" s="22" t="s">
        <v>350</v>
      </c>
      <c r="E52" s="17"/>
      <c r="F52" s="11"/>
      <c r="G52" s="11"/>
      <c r="H52" s="17"/>
      <c r="I52" s="11"/>
      <c r="J52" s="11"/>
      <c r="K52" s="17"/>
      <c r="L52" s="11"/>
      <c r="M52" s="11"/>
      <c r="N52" s="17"/>
      <c r="O52" s="11"/>
      <c r="P52" s="11"/>
      <c r="Q52" s="17"/>
      <c r="R52" s="11"/>
      <c r="S52" s="11"/>
      <c r="T52" s="17"/>
      <c r="U52" s="11"/>
      <c r="V52" s="11"/>
      <c r="W52" s="10">
        <v>4</v>
      </c>
      <c r="X52" s="16">
        <v>30</v>
      </c>
      <c r="Y52" s="16">
        <v>70</v>
      </c>
      <c r="Z52" s="17"/>
      <c r="AA52" s="16"/>
      <c r="AB52" s="11"/>
      <c r="AC52" s="224"/>
      <c r="AD52" s="224"/>
      <c r="AE52" s="224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39" customHeight="1">
      <c r="A53" s="144" t="s">
        <v>352</v>
      </c>
      <c r="B53" s="34" t="s">
        <v>25</v>
      </c>
      <c r="C53" s="15" t="s">
        <v>347</v>
      </c>
      <c r="D53" s="22" t="s">
        <v>351</v>
      </c>
      <c r="E53" s="17"/>
      <c r="F53" s="11"/>
      <c r="G53" s="11"/>
      <c r="H53" s="17"/>
      <c r="I53" s="11"/>
      <c r="J53" s="11"/>
      <c r="K53" s="17"/>
      <c r="L53" s="11"/>
      <c r="M53" s="11"/>
      <c r="N53" s="17"/>
      <c r="O53" s="11"/>
      <c r="P53" s="11"/>
      <c r="Q53" s="17"/>
      <c r="R53" s="11"/>
      <c r="S53" s="11"/>
      <c r="T53" s="17"/>
      <c r="U53" s="11"/>
      <c r="V53" s="11"/>
      <c r="W53" s="17"/>
      <c r="X53" s="16"/>
      <c r="Y53" s="16"/>
      <c r="Z53" s="10">
        <v>4</v>
      </c>
      <c r="AA53" s="16">
        <v>30</v>
      </c>
      <c r="AB53" s="11">
        <v>70</v>
      </c>
      <c r="AC53" s="225"/>
      <c r="AD53" s="225"/>
      <c r="AE53" s="225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39" customHeight="1">
      <c r="A54" s="144" t="s">
        <v>55</v>
      </c>
      <c r="B54" s="34" t="s">
        <v>38</v>
      </c>
      <c r="C54" s="15" t="s">
        <v>215</v>
      </c>
      <c r="D54" s="22" t="s">
        <v>27</v>
      </c>
      <c r="E54" s="17"/>
      <c r="F54" s="11"/>
      <c r="G54" s="11"/>
      <c r="H54" s="17"/>
      <c r="I54" s="11"/>
      <c r="J54" s="11"/>
      <c r="K54" s="10">
        <v>1</v>
      </c>
      <c r="L54" s="11">
        <v>7</v>
      </c>
      <c r="M54" s="11">
        <v>18</v>
      </c>
      <c r="N54" s="17"/>
      <c r="O54" s="11"/>
      <c r="P54" s="11"/>
      <c r="Q54" s="17"/>
      <c r="R54" s="11"/>
      <c r="S54" s="11"/>
      <c r="T54" s="17"/>
      <c r="U54" s="11"/>
      <c r="V54" s="11"/>
      <c r="W54" s="17"/>
      <c r="X54" s="11"/>
      <c r="Y54" s="11"/>
      <c r="Z54" s="17"/>
      <c r="AA54" s="11"/>
      <c r="AB54" s="11"/>
      <c r="AC54" s="246">
        <f>SUM(L54,O55,R56,U57)</f>
        <v>28</v>
      </c>
      <c r="AD54" s="245">
        <f>SUM(M54, P55, S56, V57)</f>
        <v>72</v>
      </c>
      <c r="AE54" s="247">
        <f>SUM(K54,N55,Q56,T57)</f>
        <v>4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39" customHeight="1">
      <c r="A55" s="144" t="s">
        <v>57</v>
      </c>
      <c r="B55" s="34" t="s">
        <v>38</v>
      </c>
      <c r="C55" s="15" t="s">
        <v>215</v>
      </c>
      <c r="D55" s="22" t="s">
        <v>27</v>
      </c>
      <c r="E55" s="17"/>
      <c r="F55" s="11"/>
      <c r="G55" s="11"/>
      <c r="H55" s="17"/>
      <c r="I55" s="11"/>
      <c r="J55" s="11"/>
      <c r="K55" s="17"/>
      <c r="L55" s="11"/>
      <c r="M55" s="11"/>
      <c r="N55" s="10">
        <v>1</v>
      </c>
      <c r="O55" s="11">
        <v>7</v>
      </c>
      <c r="P55" s="11">
        <v>18</v>
      </c>
      <c r="Q55" s="17"/>
      <c r="R55" s="11"/>
      <c r="S55" s="11"/>
      <c r="T55" s="17"/>
      <c r="U55" s="11"/>
      <c r="V55" s="11"/>
      <c r="W55" s="17"/>
      <c r="X55" s="11"/>
      <c r="Y55" s="11"/>
      <c r="Z55" s="17"/>
      <c r="AA55" s="11"/>
      <c r="AB55" s="11"/>
      <c r="AC55" s="224"/>
      <c r="AD55" s="224"/>
      <c r="AE55" s="22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39" customHeight="1">
      <c r="A56" s="144" t="s">
        <v>58</v>
      </c>
      <c r="B56" s="34" t="s">
        <v>38</v>
      </c>
      <c r="C56" s="15" t="s">
        <v>215</v>
      </c>
      <c r="D56" s="22" t="s">
        <v>27</v>
      </c>
      <c r="E56" s="17"/>
      <c r="F56" s="11"/>
      <c r="G56" s="11"/>
      <c r="H56" s="17"/>
      <c r="I56" s="11"/>
      <c r="J56" s="11"/>
      <c r="K56" s="17"/>
      <c r="L56" s="11"/>
      <c r="M56" s="11"/>
      <c r="N56" s="17"/>
      <c r="O56" s="11"/>
      <c r="P56" s="11"/>
      <c r="Q56" s="10">
        <v>1</v>
      </c>
      <c r="R56" s="11">
        <v>7</v>
      </c>
      <c r="S56" s="11">
        <v>18</v>
      </c>
      <c r="T56" s="17"/>
      <c r="U56" s="11"/>
      <c r="V56" s="11"/>
      <c r="W56" s="17"/>
      <c r="X56" s="11"/>
      <c r="Y56" s="11"/>
      <c r="Z56" s="17"/>
      <c r="AA56" s="11"/>
      <c r="AB56" s="11"/>
      <c r="AC56" s="224"/>
      <c r="AD56" s="224"/>
      <c r="AE56" s="22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39" customHeight="1">
      <c r="A57" s="144" t="s">
        <v>59</v>
      </c>
      <c r="B57" s="34" t="s">
        <v>38</v>
      </c>
      <c r="C57" s="15" t="s">
        <v>215</v>
      </c>
      <c r="D57" s="22" t="s">
        <v>27</v>
      </c>
      <c r="E57" s="17"/>
      <c r="F57" s="11"/>
      <c r="G57" s="11"/>
      <c r="H57" s="17"/>
      <c r="I57" s="11"/>
      <c r="J57" s="11"/>
      <c r="K57" s="17"/>
      <c r="L57" s="11"/>
      <c r="M57" s="11"/>
      <c r="N57" s="17"/>
      <c r="O57" s="11"/>
      <c r="P57" s="11"/>
      <c r="Q57" s="17"/>
      <c r="R57" s="11"/>
      <c r="S57" s="11"/>
      <c r="T57" s="10">
        <v>1</v>
      </c>
      <c r="U57" s="11">
        <v>7</v>
      </c>
      <c r="V57" s="11">
        <v>18</v>
      </c>
      <c r="W57" s="17"/>
      <c r="X57" s="11"/>
      <c r="Y57" s="11"/>
      <c r="Z57" s="17"/>
      <c r="AA57" s="11"/>
      <c r="AB57" s="11"/>
      <c r="AC57" s="224"/>
      <c r="AD57" s="225"/>
      <c r="AE57" s="248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39" customHeight="1">
      <c r="A58" s="150" t="s">
        <v>353</v>
      </c>
      <c r="B58" s="86" t="s">
        <v>38</v>
      </c>
      <c r="C58" s="15" t="s">
        <v>354</v>
      </c>
      <c r="D58" s="22" t="s">
        <v>27</v>
      </c>
      <c r="E58" s="17"/>
      <c r="F58" s="11"/>
      <c r="G58" s="11"/>
      <c r="H58" s="17"/>
      <c r="I58" s="11"/>
      <c r="J58" s="11"/>
      <c r="K58" s="17"/>
      <c r="L58" s="11"/>
      <c r="M58" s="11"/>
      <c r="N58" s="17"/>
      <c r="O58" s="11"/>
      <c r="P58" s="11"/>
      <c r="Q58" s="10">
        <v>2</v>
      </c>
      <c r="R58" s="11">
        <v>15</v>
      </c>
      <c r="S58" s="11">
        <v>35</v>
      </c>
      <c r="T58" s="17"/>
      <c r="U58" s="11"/>
      <c r="V58" s="11"/>
      <c r="W58" s="17"/>
      <c r="X58" s="11"/>
      <c r="Y58" s="11"/>
      <c r="Z58" s="17"/>
      <c r="AA58" s="11"/>
      <c r="AB58" s="11"/>
      <c r="AC58" s="11">
        <f t="shared" ref="AC58:AD58" si="10">SUM(R58)</f>
        <v>15</v>
      </c>
      <c r="AD58" s="11">
        <f t="shared" si="10"/>
        <v>35</v>
      </c>
      <c r="AE58" s="10">
        <f>SUM(Q58)</f>
        <v>2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39" customHeight="1">
      <c r="A59" s="230" t="s">
        <v>63</v>
      </c>
      <c r="B59" s="228"/>
      <c r="C59" s="228"/>
      <c r="D59" s="239"/>
      <c r="E59" s="264">
        <f>SUM(AE60:AE89)</f>
        <v>62</v>
      </c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9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</row>
    <row r="60" spans="1:51" ht="39" customHeight="1">
      <c r="A60" s="150" t="s">
        <v>64</v>
      </c>
      <c r="B60" s="86" t="s">
        <v>38</v>
      </c>
      <c r="C60" s="15" t="s">
        <v>240</v>
      </c>
      <c r="D60" s="22" t="s">
        <v>27</v>
      </c>
      <c r="E60" s="10">
        <v>2</v>
      </c>
      <c r="F60" s="16">
        <v>22.5</v>
      </c>
      <c r="G60" s="16">
        <v>27.5</v>
      </c>
      <c r="H60" s="17"/>
      <c r="I60" s="16"/>
      <c r="J60" s="16"/>
      <c r="K60" s="17"/>
      <c r="L60" s="16"/>
      <c r="M60" s="16"/>
      <c r="N60" s="17"/>
      <c r="O60" s="16"/>
      <c r="P60" s="16"/>
      <c r="Q60" s="17"/>
      <c r="R60" s="16"/>
      <c r="S60" s="16"/>
      <c r="T60" s="17"/>
      <c r="U60" s="16"/>
      <c r="V60" s="16"/>
      <c r="W60" s="17"/>
      <c r="X60" s="16"/>
      <c r="Y60" s="16"/>
      <c r="Z60" s="17"/>
      <c r="AA60" s="16"/>
      <c r="AB60" s="16"/>
      <c r="AC60" s="287">
        <f t="shared" ref="AC60:AD60" si="11">SUM(F60,I61,L62,O63)</f>
        <v>90</v>
      </c>
      <c r="AD60" s="273">
        <f t="shared" si="11"/>
        <v>110</v>
      </c>
      <c r="AE60" s="226">
        <f>SUM(E60,H61,K62,N63)</f>
        <v>8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39" customHeight="1">
      <c r="A61" s="150" t="s">
        <v>66</v>
      </c>
      <c r="B61" s="86" t="s">
        <v>38</v>
      </c>
      <c r="C61" s="15" t="s">
        <v>240</v>
      </c>
      <c r="D61" s="22" t="s">
        <v>64</v>
      </c>
      <c r="E61" s="17"/>
      <c r="F61" s="16"/>
      <c r="G61" s="16"/>
      <c r="H61" s="10">
        <v>2</v>
      </c>
      <c r="I61" s="16">
        <v>22.5</v>
      </c>
      <c r="J61" s="16">
        <v>27.5</v>
      </c>
      <c r="K61" s="17"/>
      <c r="L61" s="16"/>
      <c r="M61" s="16"/>
      <c r="N61" s="17"/>
      <c r="O61" s="16"/>
      <c r="P61" s="16"/>
      <c r="Q61" s="17"/>
      <c r="R61" s="16"/>
      <c r="S61" s="16"/>
      <c r="T61" s="17"/>
      <c r="U61" s="16"/>
      <c r="V61" s="16"/>
      <c r="W61" s="17"/>
      <c r="X61" s="16"/>
      <c r="Y61" s="16"/>
      <c r="Z61" s="17"/>
      <c r="AA61" s="16"/>
      <c r="AB61" s="16"/>
      <c r="AC61" s="224"/>
      <c r="AD61" s="224"/>
      <c r="AE61" s="224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39" customHeight="1">
      <c r="A62" s="150" t="s">
        <v>277</v>
      </c>
      <c r="B62" s="86" t="s">
        <v>38</v>
      </c>
      <c r="C62" s="15" t="s">
        <v>240</v>
      </c>
      <c r="D62" s="22" t="s">
        <v>66</v>
      </c>
      <c r="E62" s="17"/>
      <c r="F62" s="16"/>
      <c r="G62" s="16"/>
      <c r="H62" s="17"/>
      <c r="I62" s="16"/>
      <c r="J62" s="16"/>
      <c r="K62" s="10">
        <v>2</v>
      </c>
      <c r="L62" s="16">
        <v>22.5</v>
      </c>
      <c r="M62" s="16">
        <v>27.5</v>
      </c>
      <c r="N62" s="17"/>
      <c r="O62" s="16"/>
      <c r="P62" s="16"/>
      <c r="Q62" s="17"/>
      <c r="R62" s="16"/>
      <c r="S62" s="16"/>
      <c r="T62" s="17"/>
      <c r="U62" s="16"/>
      <c r="V62" s="16"/>
      <c r="W62" s="17"/>
      <c r="X62" s="16"/>
      <c r="Y62" s="16"/>
      <c r="Z62" s="17"/>
      <c r="AA62" s="16"/>
      <c r="AB62" s="16"/>
      <c r="AC62" s="224"/>
      <c r="AD62" s="224"/>
      <c r="AE62" s="224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39" customHeight="1">
      <c r="A63" s="150" t="s">
        <v>355</v>
      </c>
      <c r="B63" s="86" t="s">
        <v>38</v>
      </c>
      <c r="C63" s="15" t="s">
        <v>240</v>
      </c>
      <c r="D63" s="22" t="s">
        <v>277</v>
      </c>
      <c r="E63" s="17"/>
      <c r="F63" s="16"/>
      <c r="G63" s="16"/>
      <c r="H63" s="17"/>
      <c r="I63" s="16"/>
      <c r="J63" s="16"/>
      <c r="K63" s="17"/>
      <c r="L63" s="16"/>
      <c r="M63" s="16"/>
      <c r="N63" s="10">
        <v>2</v>
      </c>
      <c r="O63" s="16">
        <v>22.5</v>
      </c>
      <c r="P63" s="16">
        <v>27.5</v>
      </c>
      <c r="Q63" s="17"/>
      <c r="R63" s="16"/>
      <c r="S63" s="16"/>
      <c r="T63" s="17"/>
      <c r="U63" s="16"/>
      <c r="V63" s="16"/>
      <c r="W63" s="17"/>
      <c r="X63" s="16"/>
      <c r="Y63" s="16"/>
      <c r="Z63" s="17"/>
      <c r="AA63" s="16"/>
      <c r="AB63" s="16"/>
      <c r="AC63" s="225"/>
      <c r="AD63" s="225"/>
      <c r="AE63" s="225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39" customHeight="1">
      <c r="A64" s="48" t="s">
        <v>67</v>
      </c>
      <c r="B64" s="87" t="s">
        <v>38</v>
      </c>
      <c r="C64" s="15" t="s">
        <v>242</v>
      </c>
      <c r="D64" s="22" t="s">
        <v>27</v>
      </c>
      <c r="E64" s="10">
        <v>3</v>
      </c>
      <c r="F64" s="16">
        <v>30</v>
      </c>
      <c r="G64" s="16">
        <v>45</v>
      </c>
      <c r="H64" s="17"/>
      <c r="I64" s="16"/>
      <c r="J64" s="16"/>
      <c r="K64" s="17"/>
      <c r="L64" s="16"/>
      <c r="M64" s="16"/>
      <c r="N64" s="17"/>
      <c r="O64" s="16"/>
      <c r="P64" s="16"/>
      <c r="Q64" s="17"/>
      <c r="R64" s="11"/>
      <c r="S64" s="11"/>
      <c r="T64" s="17"/>
      <c r="U64" s="11"/>
      <c r="V64" s="11"/>
      <c r="W64" s="17"/>
      <c r="X64" s="11"/>
      <c r="Y64" s="11"/>
      <c r="Z64" s="17"/>
      <c r="AA64" s="11"/>
      <c r="AB64" s="11"/>
      <c r="AC64" s="223">
        <f>SUM( F64,I65,L66,O67)</f>
        <v>120</v>
      </c>
      <c r="AD64" s="223">
        <f>SUM(G64,J65,M66,P67)</f>
        <v>180</v>
      </c>
      <c r="AE64" s="226">
        <f>SUM(E64,H65,K66,N67)</f>
        <v>12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39" customHeight="1">
      <c r="A65" s="48" t="s">
        <v>69</v>
      </c>
      <c r="B65" s="87" t="s">
        <v>38</v>
      </c>
      <c r="C65" s="15" t="s">
        <v>240</v>
      </c>
      <c r="D65" s="22" t="s">
        <v>67</v>
      </c>
      <c r="E65" s="17"/>
      <c r="F65" s="16"/>
      <c r="G65" s="16"/>
      <c r="H65" s="10">
        <v>3</v>
      </c>
      <c r="I65" s="16">
        <v>30</v>
      </c>
      <c r="J65" s="16">
        <v>45</v>
      </c>
      <c r="K65" s="17"/>
      <c r="L65" s="16"/>
      <c r="M65" s="16"/>
      <c r="N65" s="17"/>
      <c r="O65" s="16"/>
      <c r="P65" s="16"/>
      <c r="Q65" s="17"/>
      <c r="R65" s="11"/>
      <c r="S65" s="11"/>
      <c r="T65" s="17"/>
      <c r="U65" s="11"/>
      <c r="V65" s="11"/>
      <c r="W65" s="17"/>
      <c r="X65" s="11"/>
      <c r="Y65" s="11"/>
      <c r="Z65" s="17"/>
      <c r="AA65" s="11"/>
      <c r="AB65" s="11"/>
      <c r="AC65" s="224"/>
      <c r="AD65" s="224"/>
      <c r="AE65" s="224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39" customHeight="1">
      <c r="A66" s="48" t="s">
        <v>70</v>
      </c>
      <c r="B66" s="87" t="s">
        <v>38</v>
      </c>
      <c r="C66" s="15" t="s">
        <v>240</v>
      </c>
      <c r="D66" s="22" t="s">
        <v>69</v>
      </c>
      <c r="E66" s="17"/>
      <c r="F66" s="16"/>
      <c r="G66" s="16"/>
      <c r="H66" s="17"/>
      <c r="I66" s="16"/>
      <c r="J66" s="16"/>
      <c r="K66" s="10">
        <v>3</v>
      </c>
      <c r="L66" s="16">
        <v>30</v>
      </c>
      <c r="M66" s="16">
        <v>45</v>
      </c>
      <c r="N66" s="17"/>
      <c r="O66" s="16"/>
      <c r="P66" s="16"/>
      <c r="Q66" s="17"/>
      <c r="R66" s="11"/>
      <c r="S66" s="11"/>
      <c r="T66" s="17"/>
      <c r="U66" s="11"/>
      <c r="V66" s="11"/>
      <c r="W66" s="17"/>
      <c r="X66" s="11"/>
      <c r="Y66" s="11"/>
      <c r="Z66" s="17"/>
      <c r="AA66" s="11"/>
      <c r="AB66" s="11"/>
      <c r="AC66" s="224"/>
      <c r="AD66" s="224"/>
      <c r="AE66" s="224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39" customHeight="1">
      <c r="A67" s="48" t="s">
        <v>71</v>
      </c>
      <c r="B67" s="87" t="s">
        <v>38</v>
      </c>
      <c r="C67" s="15" t="s">
        <v>241</v>
      </c>
      <c r="D67" s="22" t="s">
        <v>70</v>
      </c>
      <c r="E67" s="17"/>
      <c r="F67" s="16"/>
      <c r="G67" s="16"/>
      <c r="H67" s="17"/>
      <c r="I67" s="16"/>
      <c r="J67" s="16"/>
      <c r="K67" s="17"/>
      <c r="L67" s="16"/>
      <c r="M67" s="16"/>
      <c r="N67" s="10">
        <v>3</v>
      </c>
      <c r="O67" s="16">
        <v>30</v>
      </c>
      <c r="P67" s="16">
        <v>45</v>
      </c>
      <c r="Q67" s="17"/>
      <c r="R67" s="11"/>
      <c r="S67" s="11"/>
      <c r="T67" s="17"/>
      <c r="U67" s="11"/>
      <c r="V67" s="11"/>
      <c r="W67" s="17"/>
      <c r="X67" s="11"/>
      <c r="Y67" s="11"/>
      <c r="Z67" s="17"/>
      <c r="AA67" s="11"/>
      <c r="AB67" s="11"/>
      <c r="AC67" s="225"/>
      <c r="AD67" s="225"/>
      <c r="AE67" s="225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39" customHeight="1">
      <c r="A68" s="48" t="s">
        <v>279</v>
      </c>
      <c r="B68" s="87" t="s">
        <v>38</v>
      </c>
      <c r="C68" s="15" t="s">
        <v>73</v>
      </c>
      <c r="D68" s="22" t="s">
        <v>27</v>
      </c>
      <c r="E68" s="10">
        <v>2</v>
      </c>
      <c r="F68" s="16">
        <v>30</v>
      </c>
      <c r="G68" s="16">
        <v>20</v>
      </c>
      <c r="H68" s="17"/>
      <c r="I68" s="16"/>
      <c r="J68" s="16"/>
      <c r="K68" s="17"/>
      <c r="L68" s="16"/>
      <c r="M68" s="16"/>
      <c r="N68" s="17"/>
      <c r="O68" s="16"/>
      <c r="P68" s="16"/>
      <c r="Q68" s="17"/>
      <c r="R68" s="11"/>
      <c r="S68" s="11"/>
      <c r="T68" s="17"/>
      <c r="U68" s="11"/>
      <c r="V68" s="11"/>
      <c r="W68" s="17"/>
      <c r="X68" s="11"/>
      <c r="Y68" s="11"/>
      <c r="Z68" s="17"/>
      <c r="AA68" s="11"/>
      <c r="AB68" s="11"/>
      <c r="AC68" s="223">
        <f>SUM( F68,I69,L70,O71)</f>
        <v>120</v>
      </c>
      <c r="AD68" s="223">
        <f>SUM(G68,J69,M70,P71)</f>
        <v>80</v>
      </c>
      <c r="AE68" s="226">
        <f>SUM(E68,H69,,K70,N71)</f>
        <v>8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</row>
    <row r="69" spans="1:51" ht="39" customHeight="1">
      <c r="A69" s="48" t="s">
        <v>74</v>
      </c>
      <c r="B69" s="87" t="s">
        <v>38</v>
      </c>
      <c r="C69" s="15" t="s">
        <v>73</v>
      </c>
      <c r="D69" s="22" t="s">
        <v>27</v>
      </c>
      <c r="E69" s="17"/>
      <c r="F69" s="16"/>
      <c r="G69" s="16"/>
      <c r="H69" s="10">
        <v>2</v>
      </c>
      <c r="I69" s="16">
        <v>30</v>
      </c>
      <c r="J69" s="16">
        <v>20</v>
      </c>
      <c r="K69" s="17"/>
      <c r="L69" s="16"/>
      <c r="M69" s="16"/>
      <c r="N69" s="17"/>
      <c r="O69" s="16"/>
      <c r="P69" s="16"/>
      <c r="Q69" s="17"/>
      <c r="R69" s="11"/>
      <c r="S69" s="11"/>
      <c r="T69" s="17"/>
      <c r="U69" s="11"/>
      <c r="V69" s="11"/>
      <c r="W69" s="17"/>
      <c r="X69" s="11"/>
      <c r="Y69" s="11"/>
      <c r="Z69" s="17"/>
      <c r="AA69" s="11"/>
      <c r="AB69" s="11"/>
      <c r="AC69" s="224"/>
      <c r="AD69" s="224"/>
      <c r="AE69" s="224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</row>
    <row r="70" spans="1:51" ht="39" customHeight="1">
      <c r="A70" s="48" t="s">
        <v>75</v>
      </c>
      <c r="B70" s="87" t="s">
        <v>38</v>
      </c>
      <c r="C70" s="15" t="s">
        <v>73</v>
      </c>
      <c r="D70" s="22" t="s">
        <v>27</v>
      </c>
      <c r="E70" s="17"/>
      <c r="F70" s="16"/>
      <c r="G70" s="16"/>
      <c r="H70" s="17"/>
      <c r="I70" s="16"/>
      <c r="J70" s="16"/>
      <c r="K70" s="10">
        <v>2</v>
      </c>
      <c r="L70" s="16">
        <v>30</v>
      </c>
      <c r="M70" s="16">
        <v>20</v>
      </c>
      <c r="N70" s="17"/>
      <c r="O70" s="16"/>
      <c r="P70" s="16"/>
      <c r="Q70" s="17"/>
      <c r="R70" s="11"/>
      <c r="S70" s="11"/>
      <c r="T70" s="17"/>
      <c r="U70" s="11"/>
      <c r="V70" s="11"/>
      <c r="W70" s="17"/>
      <c r="X70" s="11"/>
      <c r="Y70" s="11"/>
      <c r="Z70" s="17"/>
      <c r="AA70" s="11"/>
      <c r="AB70" s="11"/>
      <c r="AC70" s="224"/>
      <c r="AD70" s="224"/>
      <c r="AE70" s="224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</row>
    <row r="71" spans="1:51" ht="39" customHeight="1">
      <c r="A71" s="48" t="s">
        <v>76</v>
      </c>
      <c r="B71" s="87" t="s">
        <v>38</v>
      </c>
      <c r="C71" s="15" t="s">
        <v>356</v>
      </c>
      <c r="D71" s="22" t="s">
        <v>27</v>
      </c>
      <c r="E71" s="17"/>
      <c r="F71" s="16"/>
      <c r="G71" s="16"/>
      <c r="H71" s="17"/>
      <c r="I71" s="16"/>
      <c r="J71" s="16"/>
      <c r="K71" s="17"/>
      <c r="L71" s="16"/>
      <c r="M71" s="16"/>
      <c r="N71" s="10">
        <v>2</v>
      </c>
      <c r="O71" s="16">
        <v>30</v>
      </c>
      <c r="P71" s="16">
        <v>20</v>
      </c>
      <c r="Q71" s="17"/>
      <c r="R71" s="11"/>
      <c r="S71" s="11"/>
      <c r="T71" s="17"/>
      <c r="U71" s="11"/>
      <c r="V71" s="11"/>
      <c r="W71" s="17"/>
      <c r="X71" s="11"/>
      <c r="Y71" s="11"/>
      <c r="Z71" s="17"/>
      <c r="AA71" s="11"/>
      <c r="AB71" s="11"/>
      <c r="AC71" s="225"/>
      <c r="AD71" s="225"/>
      <c r="AE71" s="225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</row>
    <row r="72" spans="1:51" ht="39" customHeight="1">
      <c r="A72" s="150" t="s">
        <v>78</v>
      </c>
      <c r="B72" s="86" t="s">
        <v>38</v>
      </c>
      <c r="C72" s="34" t="s">
        <v>357</v>
      </c>
      <c r="D72" s="22" t="s">
        <v>27</v>
      </c>
      <c r="E72" s="17"/>
      <c r="F72" s="16"/>
      <c r="G72" s="16"/>
      <c r="H72" s="17"/>
      <c r="I72" s="16"/>
      <c r="J72" s="16"/>
      <c r="K72" s="10">
        <v>2</v>
      </c>
      <c r="L72" s="16">
        <v>30</v>
      </c>
      <c r="M72" s="16">
        <v>20</v>
      </c>
      <c r="N72" s="17"/>
      <c r="O72" s="11"/>
      <c r="P72" s="11"/>
      <c r="Q72" s="17"/>
      <c r="R72" s="11"/>
      <c r="S72" s="11"/>
      <c r="T72" s="17"/>
      <c r="U72" s="11"/>
      <c r="V72" s="11"/>
      <c r="W72" s="17"/>
      <c r="X72" s="11"/>
      <c r="Y72" s="11"/>
      <c r="Z72" s="17"/>
      <c r="AA72" s="11"/>
      <c r="AB72" s="11"/>
      <c r="AC72" s="245">
        <f t="shared" ref="AC72:AD72" si="12">SUM(L72,O73)</f>
        <v>60</v>
      </c>
      <c r="AD72" s="245">
        <f t="shared" si="12"/>
        <v>40</v>
      </c>
      <c r="AE72" s="226">
        <f>SUM(K72,N73)</f>
        <v>4</v>
      </c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</row>
    <row r="73" spans="1:51" ht="39" customHeight="1">
      <c r="A73" s="150" t="s">
        <v>79</v>
      </c>
      <c r="B73" s="86" t="s">
        <v>38</v>
      </c>
      <c r="C73" s="34" t="s">
        <v>357</v>
      </c>
      <c r="D73" s="22" t="s">
        <v>27</v>
      </c>
      <c r="E73" s="17"/>
      <c r="F73" s="16"/>
      <c r="G73" s="16"/>
      <c r="H73" s="17"/>
      <c r="I73" s="16"/>
      <c r="J73" s="16"/>
      <c r="K73" s="17"/>
      <c r="L73" s="16"/>
      <c r="M73" s="16"/>
      <c r="N73" s="10">
        <v>2</v>
      </c>
      <c r="O73" s="11">
        <v>30</v>
      </c>
      <c r="P73" s="11">
        <v>20</v>
      </c>
      <c r="Q73" s="17"/>
      <c r="R73" s="11"/>
      <c r="S73" s="11"/>
      <c r="T73" s="17"/>
      <c r="U73" s="11"/>
      <c r="V73" s="11"/>
      <c r="W73" s="17"/>
      <c r="X73" s="11"/>
      <c r="Y73" s="11"/>
      <c r="Z73" s="17"/>
      <c r="AA73" s="11"/>
      <c r="AB73" s="11"/>
      <c r="AC73" s="225"/>
      <c r="AD73" s="225"/>
      <c r="AE73" s="225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</row>
    <row r="74" spans="1:51" ht="39" customHeight="1">
      <c r="A74" s="48" t="s">
        <v>80</v>
      </c>
      <c r="B74" s="86" t="s">
        <v>38</v>
      </c>
      <c r="C74" s="15" t="s">
        <v>81</v>
      </c>
      <c r="D74" s="22" t="s">
        <v>27</v>
      </c>
      <c r="E74" s="17"/>
      <c r="F74" s="16"/>
      <c r="G74" s="16"/>
      <c r="H74" s="17"/>
      <c r="I74" s="16"/>
      <c r="J74" s="16"/>
      <c r="K74" s="17"/>
      <c r="L74" s="16"/>
      <c r="M74" s="16"/>
      <c r="N74" s="17"/>
      <c r="O74" s="16"/>
      <c r="P74" s="16"/>
      <c r="Q74" s="10">
        <v>2</v>
      </c>
      <c r="R74" s="11">
        <v>15</v>
      </c>
      <c r="S74" s="11">
        <v>35</v>
      </c>
      <c r="T74" s="17"/>
      <c r="U74" s="11"/>
      <c r="V74" s="11"/>
      <c r="W74" s="17"/>
      <c r="X74" s="11"/>
      <c r="Y74" s="11"/>
      <c r="Z74" s="17"/>
      <c r="AA74" s="11"/>
      <c r="AB74" s="11"/>
      <c r="AC74" s="11">
        <f t="shared" ref="AC74:AD74" si="13">SUM(R74)</f>
        <v>15</v>
      </c>
      <c r="AD74" s="11">
        <f t="shared" si="13"/>
        <v>35</v>
      </c>
      <c r="AE74" s="10">
        <f>SUM(Q74)</f>
        <v>2</v>
      </c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39" customHeight="1">
      <c r="A75" s="150" t="s">
        <v>358</v>
      </c>
      <c r="B75" s="86" t="s">
        <v>38</v>
      </c>
      <c r="C75" s="15" t="s">
        <v>359</v>
      </c>
      <c r="D75" s="22" t="s">
        <v>27</v>
      </c>
      <c r="E75" s="17"/>
      <c r="F75" s="16"/>
      <c r="G75" s="16"/>
      <c r="H75" s="17"/>
      <c r="I75" s="16"/>
      <c r="J75" s="16"/>
      <c r="K75" s="17"/>
      <c r="L75" s="16"/>
      <c r="M75" s="16"/>
      <c r="N75" s="17"/>
      <c r="O75" s="16"/>
      <c r="P75" s="16"/>
      <c r="Q75" s="17"/>
      <c r="R75" s="16"/>
      <c r="S75" s="16"/>
      <c r="T75" s="17"/>
      <c r="U75" s="16"/>
      <c r="V75" s="16"/>
      <c r="W75" s="10">
        <v>1</v>
      </c>
      <c r="X75" s="16">
        <v>15</v>
      </c>
      <c r="Y75" s="16">
        <v>10</v>
      </c>
      <c r="Z75" s="17"/>
      <c r="AA75" s="16"/>
      <c r="AB75" s="16"/>
      <c r="AC75" s="16">
        <f t="shared" ref="AC75:AD75" si="14">SUM(X75)</f>
        <v>15</v>
      </c>
      <c r="AD75" s="11">
        <f t="shared" si="14"/>
        <v>10</v>
      </c>
      <c r="AE75" s="10">
        <f>SUM(W75)</f>
        <v>1</v>
      </c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39" customHeight="1">
      <c r="A76" s="48" t="s">
        <v>86</v>
      </c>
      <c r="B76" s="87" t="s">
        <v>25</v>
      </c>
      <c r="C76" s="15" t="s">
        <v>360</v>
      </c>
      <c r="D76" s="22" t="s">
        <v>27</v>
      </c>
      <c r="E76" s="17"/>
      <c r="F76" s="11"/>
      <c r="G76" s="11"/>
      <c r="H76" s="17"/>
      <c r="I76" s="11"/>
      <c r="J76" s="11"/>
      <c r="K76" s="17"/>
      <c r="L76" s="11"/>
      <c r="M76" s="11"/>
      <c r="N76" s="17"/>
      <c r="O76" s="11"/>
      <c r="P76" s="11"/>
      <c r="Q76" s="17"/>
      <c r="R76" s="11"/>
      <c r="S76" s="11"/>
      <c r="T76" s="17"/>
      <c r="U76" s="11"/>
      <c r="V76" s="11"/>
      <c r="W76" s="10">
        <v>3</v>
      </c>
      <c r="X76" s="16">
        <v>15</v>
      </c>
      <c r="Y76" s="16">
        <v>60</v>
      </c>
      <c r="Z76" s="17"/>
      <c r="AA76" s="11"/>
      <c r="AB76" s="11"/>
      <c r="AC76" s="11">
        <v>15</v>
      </c>
      <c r="AD76" s="11">
        <v>60</v>
      </c>
      <c r="AE76" s="10">
        <v>3</v>
      </c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39" customHeight="1">
      <c r="A77" s="48" t="s">
        <v>361</v>
      </c>
      <c r="B77" s="87" t="s">
        <v>38</v>
      </c>
      <c r="C77" s="15" t="s">
        <v>167</v>
      </c>
      <c r="D77" s="22" t="s">
        <v>27</v>
      </c>
      <c r="E77" s="17"/>
      <c r="F77" s="11"/>
      <c r="G77" s="11"/>
      <c r="H77" s="17"/>
      <c r="I77" s="11"/>
      <c r="J77" s="11"/>
      <c r="K77" s="17"/>
      <c r="L77" s="11"/>
      <c r="M77" s="11"/>
      <c r="N77" s="17"/>
      <c r="O77" s="11"/>
      <c r="P77" s="11"/>
      <c r="Q77" s="17"/>
      <c r="R77" s="11"/>
      <c r="S77" s="11"/>
      <c r="T77" s="10">
        <v>2</v>
      </c>
      <c r="U77" s="11">
        <v>15</v>
      </c>
      <c r="V77" s="11">
        <v>35</v>
      </c>
      <c r="W77" s="17"/>
      <c r="X77" s="11"/>
      <c r="Y77" s="11"/>
      <c r="Z77" s="17"/>
      <c r="AA77" s="11"/>
      <c r="AB77" s="11"/>
      <c r="AC77" s="11">
        <f t="shared" ref="AC77:AD77" si="15">SUM(U77)</f>
        <v>15</v>
      </c>
      <c r="AD77" s="11">
        <f t="shared" si="15"/>
        <v>35</v>
      </c>
      <c r="AE77" s="10">
        <f>SUM(T77)</f>
        <v>2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39" customHeight="1">
      <c r="A78" s="48" t="s">
        <v>362</v>
      </c>
      <c r="B78" s="87" t="s">
        <v>38</v>
      </c>
      <c r="C78" s="15" t="s">
        <v>331</v>
      </c>
      <c r="D78" s="22" t="s">
        <v>27</v>
      </c>
      <c r="E78" s="10">
        <v>2</v>
      </c>
      <c r="F78" s="11">
        <v>15</v>
      </c>
      <c r="G78" s="11">
        <v>35</v>
      </c>
      <c r="H78" s="153"/>
      <c r="I78" s="90"/>
      <c r="J78" s="90"/>
      <c r="K78" s="17"/>
      <c r="L78" s="11"/>
      <c r="M78" s="11"/>
      <c r="N78" s="17"/>
      <c r="O78" s="11"/>
      <c r="P78" s="11"/>
      <c r="Q78" s="17"/>
      <c r="R78" s="11"/>
      <c r="S78" s="11"/>
      <c r="T78" s="17"/>
      <c r="U78" s="11"/>
      <c r="V78" s="11"/>
      <c r="W78" s="17"/>
      <c r="X78" s="11"/>
      <c r="Y78" s="11"/>
      <c r="Z78" s="17"/>
      <c r="AA78" s="11"/>
      <c r="AB78" s="11"/>
      <c r="AC78" s="245">
        <f>SUM(F78,I79)</f>
        <v>30</v>
      </c>
      <c r="AD78" s="245">
        <f>SUM(J79,G78)</f>
        <v>70</v>
      </c>
      <c r="AE78" s="226">
        <f>SUM(E78,H79)</f>
        <v>4</v>
      </c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39" customHeight="1">
      <c r="A79" s="48" t="s">
        <v>363</v>
      </c>
      <c r="B79" s="87" t="s">
        <v>38</v>
      </c>
      <c r="C79" s="15" t="s">
        <v>331</v>
      </c>
      <c r="D79" s="22" t="s">
        <v>362</v>
      </c>
      <c r="E79" s="17"/>
      <c r="F79" s="11"/>
      <c r="G79" s="11"/>
      <c r="H79" s="10">
        <v>2</v>
      </c>
      <c r="I79" s="11">
        <v>15</v>
      </c>
      <c r="J79" s="11">
        <v>35</v>
      </c>
      <c r="K79" s="17"/>
      <c r="L79" s="11"/>
      <c r="M79" s="11"/>
      <c r="N79" s="17"/>
      <c r="O79" s="11"/>
      <c r="P79" s="11"/>
      <c r="Q79" s="17"/>
      <c r="R79" s="11"/>
      <c r="S79" s="11"/>
      <c r="T79" s="17"/>
      <c r="U79" s="11"/>
      <c r="V79" s="11"/>
      <c r="W79" s="17"/>
      <c r="X79" s="11"/>
      <c r="Y79" s="11"/>
      <c r="Z79" s="17"/>
      <c r="AA79" s="11"/>
      <c r="AB79" s="11"/>
      <c r="AC79" s="225"/>
      <c r="AD79" s="225"/>
      <c r="AE79" s="225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39" customHeight="1">
      <c r="A80" s="48" t="s">
        <v>60</v>
      </c>
      <c r="B80" s="87" t="s">
        <v>38</v>
      </c>
      <c r="C80" s="15" t="s">
        <v>167</v>
      </c>
      <c r="D80" s="22" t="s">
        <v>27</v>
      </c>
      <c r="E80" s="10">
        <v>2</v>
      </c>
      <c r="F80" s="11">
        <v>15</v>
      </c>
      <c r="G80" s="11">
        <v>35</v>
      </c>
      <c r="H80" s="17"/>
      <c r="I80" s="11"/>
      <c r="J80" s="11"/>
      <c r="K80" s="17"/>
      <c r="L80" s="11"/>
      <c r="M80" s="11"/>
      <c r="N80" s="17"/>
      <c r="O80" s="11"/>
      <c r="P80" s="11"/>
      <c r="Q80" s="17"/>
      <c r="R80" s="11"/>
      <c r="S80" s="11"/>
      <c r="T80" s="17"/>
      <c r="U80" s="11"/>
      <c r="V80" s="11"/>
      <c r="W80" s="17"/>
      <c r="X80" s="11"/>
      <c r="Y80" s="11"/>
      <c r="Z80" s="17"/>
      <c r="AA80" s="11"/>
      <c r="AB80" s="11"/>
      <c r="AC80" s="245">
        <f>SUM(F80,I81)</f>
        <v>30</v>
      </c>
      <c r="AD80" s="245">
        <f>SUM(J81,G80)</f>
        <v>70</v>
      </c>
      <c r="AE80" s="226">
        <f>SUM(E80,H81)</f>
        <v>4</v>
      </c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39" customHeight="1">
      <c r="A81" s="48" t="s">
        <v>62</v>
      </c>
      <c r="B81" s="87" t="s">
        <v>38</v>
      </c>
      <c r="C81" s="15" t="s">
        <v>167</v>
      </c>
      <c r="D81" s="22" t="s">
        <v>60</v>
      </c>
      <c r="E81" s="17"/>
      <c r="F81" s="11"/>
      <c r="G81" s="11"/>
      <c r="H81" s="10">
        <v>2</v>
      </c>
      <c r="I81" s="11">
        <v>15</v>
      </c>
      <c r="J81" s="11">
        <v>35</v>
      </c>
      <c r="K81" s="17"/>
      <c r="L81" s="11"/>
      <c r="M81" s="11"/>
      <c r="N81" s="17"/>
      <c r="O81" s="11"/>
      <c r="P81" s="11"/>
      <c r="Q81" s="17"/>
      <c r="R81" s="11"/>
      <c r="S81" s="11"/>
      <c r="T81" s="17"/>
      <c r="U81" s="11"/>
      <c r="V81" s="11"/>
      <c r="W81" s="17"/>
      <c r="X81" s="11"/>
      <c r="Y81" s="11"/>
      <c r="Z81" s="17"/>
      <c r="AA81" s="11"/>
      <c r="AB81" s="11"/>
      <c r="AC81" s="225"/>
      <c r="AD81" s="225"/>
      <c r="AE81" s="225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39" customHeight="1">
      <c r="A82" s="150" t="s">
        <v>269</v>
      </c>
      <c r="B82" s="86" t="s">
        <v>25</v>
      </c>
      <c r="C82" s="154" t="s">
        <v>364</v>
      </c>
      <c r="D82" s="22" t="s">
        <v>27</v>
      </c>
      <c r="E82" s="10">
        <v>2</v>
      </c>
      <c r="F82" s="11">
        <v>15</v>
      </c>
      <c r="G82" s="11">
        <v>35</v>
      </c>
      <c r="H82" s="17"/>
      <c r="I82" s="11"/>
      <c r="J82" s="11"/>
      <c r="K82" s="17"/>
      <c r="L82" s="11"/>
      <c r="M82" s="11"/>
      <c r="N82" s="17"/>
      <c r="O82" s="11"/>
      <c r="P82" s="11"/>
      <c r="Q82" s="17"/>
      <c r="R82" s="11"/>
      <c r="S82" s="11"/>
      <c r="T82" s="17"/>
      <c r="U82" s="11"/>
      <c r="V82" s="11"/>
      <c r="W82" s="17"/>
      <c r="X82" s="11"/>
      <c r="Y82" s="11"/>
      <c r="Z82" s="17"/>
      <c r="AA82" s="11"/>
      <c r="AB82" s="11"/>
      <c r="AC82" s="245">
        <f t="shared" ref="AC82:AD82" si="16">SUM(F82,I83,L84,O85)</f>
        <v>60</v>
      </c>
      <c r="AD82" s="245">
        <f t="shared" si="16"/>
        <v>90</v>
      </c>
      <c r="AE82" s="226">
        <f>SUM(E82,H83,K84,N85)</f>
        <v>6</v>
      </c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39" customHeight="1">
      <c r="A83" s="150" t="s">
        <v>271</v>
      </c>
      <c r="B83" s="86" t="s">
        <v>25</v>
      </c>
      <c r="C83" s="154" t="s">
        <v>364</v>
      </c>
      <c r="D83" s="22" t="s">
        <v>269</v>
      </c>
      <c r="E83" s="17"/>
      <c r="F83" s="11"/>
      <c r="G83" s="11"/>
      <c r="H83" s="10">
        <v>2</v>
      </c>
      <c r="I83" s="11">
        <v>15</v>
      </c>
      <c r="J83" s="11">
        <v>35</v>
      </c>
      <c r="K83" s="17"/>
      <c r="L83" s="11"/>
      <c r="M83" s="11"/>
      <c r="N83" s="17"/>
      <c r="O83" s="11"/>
      <c r="P83" s="11"/>
      <c r="Q83" s="17"/>
      <c r="R83" s="11"/>
      <c r="S83" s="11"/>
      <c r="T83" s="17"/>
      <c r="U83" s="11"/>
      <c r="V83" s="11"/>
      <c r="W83" s="17"/>
      <c r="X83" s="11"/>
      <c r="Y83" s="11"/>
      <c r="Z83" s="17"/>
      <c r="AA83" s="11"/>
      <c r="AB83" s="11"/>
      <c r="AC83" s="224"/>
      <c r="AD83" s="224"/>
      <c r="AE83" s="224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39" customHeight="1">
      <c r="A84" s="150" t="s">
        <v>272</v>
      </c>
      <c r="B84" s="86" t="s">
        <v>25</v>
      </c>
      <c r="C84" s="154" t="s">
        <v>364</v>
      </c>
      <c r="D84" s="22" t="s">
        <v>271</v>
      </c>
      <c r="E84" s="17"/>
      <c r="F84" s="11"/>
      <c r="G84" s="11"/>
      <c r="H84" s="17"/>
      <c r="I84" s="11"/>
      <c r="J84" s="11"/>
      <c r="K84" s="10">
        <v>1</v>
      </c>
      <c r="L84" s="11">
        <v>15</v>
      </c>
      <c r="M84" s="11">
        <v>10</v>
      </c>
      <c r="N84" s="17"/>
      <c r="O84" s="11"/>
      <c r="P84" s="11"/>
      <c r="Q84" s="17"/>
      <c r="R84" s="11"/>
      <c r="S84" s="11"/>
      <c r="T84" s="17"/>
      <c r="U84" s="11"/>
      <c r="V84" s="11"/>
      <c r="W84" s="17"/>
      <c r="X84" s="11"/>
      <c r="Y84" s="11"/>
      <c r="Z84" s="17"/>
      <c r="AA84" s="11"/>
      <c r="AB84" s="11"/>
      <c r="AC84" s="224"/>
      <c r="AD84" s="224"/>
      <c r="AE84" s="224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39" customHeight="1">
      <c r="A85" s="150" t="s">
        <v>273</v>
      </c>
      <c r="B85" s="86" t="s">
        <v>25</v>
      </c>
      <c r="C85" s="154" t="s">
        <v>364</v>
      </c>
      <c r="D85" s="22" t="s">
        <v>272</v>
      </c>
      <c r="E85" s="17"/>
      <c r="F85" s="11"/>
      <c r="G85" s="11"/>
      <c r="H85" s="17"/>
      <c r="I85" s="11"/>
      <c r="J85" s="11"/>
      <c r="K85" s="17"/>
      <c r="L85" s="11"/>
      <c r="M85" s="11"/>
      <c r="N85" s="10">
        <v>1</v>
      </c>
      <c r="O85" s="11">
        <v>15</v>
      </c>
      <c r="P85" s="11">
        <v>10</v>
      </c>
      <c r="Q85" s="17"/>
      <c r="R85" s="11"/>
      <c r="S85" s="11"/>
      <c r="T85" s="17"/>
      <c r="U85" s="11"/>
      <c r="V85" s="11"/>
      <c r="W85" s="17"/>
      <c r="X85" s="11"/>
      <c r="Y85" s="11"/>
      <c r="Z85" s="17"/>
      <c r="AA85" s="11"/>
      <c r="AB85" s="11"/>
      <c r="AC85" s="225"/>
      <c r="AD85" s="225"/>
      <c r="AE85" s="225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39" customHeight="1">
      <c r="A86" s="150" t="s">
        <v>365</v>
      </c>
      <c r="B86" s="86" t="s">
        <v>38</v>
      </c>
      <c r="C86" s="34" t="s">
        <v>148</v>
      </c>
      <c r="D86" s="22" t="s">
        <v>27</v>
      </c>
      <c r="E86" s="10">
        <v>2</v>
      </c>
      <c r="F86" s="11">
        <v>30</v>
      </c>
      <c r="G86" s="11">
        <v>20</v>
      </c>
      <c r="H86" s="17"/>
      <c r="I86" s="11"/>
      <c r="J86" s="11"/>
      <c r="K86" s="17"/>
      <c r="L86" s="11"/>
      <c r="M86" s="11"/>
      <c r="N86" s="17"/>
      <c r="O86" s="11"/>
      <c r="P86" s="11"/>
      <c r="Q86" s="17"/>
      <c r="R86" s="11"/>
      <c r="S86" s="11"/>
      <c r="T86" s="17"/>
      <c r="U86" s="11"/>
      <c r="V86" s="11"/>
      <c r="W86" s="17"/>
      <c r="X86" s="11"/>
      <c r="Y86" s="11"/>
      <c r="Z86" s="17"/>
      <c r="AA86" s="11"/>
      <c r="AB86" s="11"/>
      <c r="AC86" s="245">
        <f t="shared" ref="AC86:AD86" si="17">SUM(F86,I87,L88,O89)</f>
        <v>120</v>
      </c>
      <c r="AD86" s="245">
        <f t="shared" si="17"/>
        <v>80</v>
      </c>
      <c r="AE86" s="226">
        <f>SUM(E86,H87,K88,N89)</f>
        <v>8</v>
      </c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39" customHeight="1">
      <c r="A87" s="150" t="s">
        <v>366</v>
      </c>
      <c r="B87" s="86" t="s">
        <v>38</v>
      </c>
      <c r="C87" s="34" t="s">
        <v>148</v>
      </c>
      <c r="D87" s="22" t="s">
        <v>367</v>
      </c>
      <c r="E87" s="17"/>
      <c r="F87" s="11"/>
      <c r="G87" s="11"/>
      <c r="H87" s="10">
        <v>2</v>
      </c>
      <c r="I87" s="11">
        <v>30</v>
      </c>
      <c r="J87" s="11">
        <v>20</v>
      </c>
      <c r="K87" s="17"/>
      <c r="L87" s="11"/>
      <c r="M87" s="11"/>
      <c r="N87" s="17"/>
      <c r="O87" s="11"/>
      <c r="P87" s="11"/>
      <c r="Q87" s="17"/>
      <c r="R87" s="11"/>
      <c r="S87" s="11"/>
      <c r="T87" s="17"/>
      <c r="U87" s="11"/>
      <c r="V87" s="11"/>
      <c r="W87" s="17"/>
      <c r="X87" s="11"/>
      <c r="Y87" s="11"/>
      <c r="Z87" s="17"/>
      <c r="AA87" s="11"/>
      <c r="AB87" s="11"/>
      <c r="AC87" s="224"/>
      <c r="AD87" s="224"/>
      <c r="AE87" s="224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39" customHeight="1">
      <c r="A88" s="150" t="s">
        <v>368</v>
      </c>
      <c r="B88" s="86" t="s">
        <v>38</v>
      </c>
      <c r="C88" s="34" t="s">
        <v>148</v>
      </c>
      <c r="D88" s="22" t="s">
        <v>369</v>
      </c>
      <c r="E88" s="17"/>
      <c r="F88" s="11"/>
      <c r="G88" s="11"/>
      <c r="H88" s="17"/>
      <c r="I88" s="11"/>
      <c r="J88" s="11"/>
      <c r="K88" s="10">
        <v>2</v>
      </c>
      <c r="L88" s="11">
        <v>30</v>
      </c>
      <c r="M88" s="11">
        <v>20</v>
      </c>
      <c r="N88" s="17"/>
      <c r="O88" s="11"/>
      <c r="P88" s="11"/>
      <c r="Q88" s="17"/>
      <c r="R88" s="11"/>
      <c r="S88" s="11"/>
      <c r="T88" s="17"/>
      <c r="U88" s="11"/>
      <c r="V88" s="11"/>
      <c r="W88" s="17"/>
      <c r="X88" s="11"/>
      <c r="Y88" s="11"/>
      <c r="Z88" s="17"/>
      <c r="AA88" s="11"/>
      <c r="AB88" s="11"/>
      <c r="AC88" s="224"/>
      <c r="AD88" s="224"/>
      <c r="AE88" s="224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39" customHeight="1">
      <c r="A89" s="144" t="s">
        <v>370</v>
      </c>
      <c r="B89" s="34" t="s">
        <v>38</v>
      </c>
      <c r="C89" s="34" t="s">
        <v>148</v>
      </c>
      <c r="D89" s="22" t="s">
        <v>368</v>
      </c>
      <c r="E89" s="17"/>
      <c r="F89" s="11"/>
      <c r="G89" s="11"/>
      <c r="H89" s="17"/>
      <c r="I89" s="11"/>
      <c r="J89" s="11"/>
      <c r="K89" s="17"/>
      <c r="L89" s="11"/>
      <c r="M89" s="11"/>
      <c r="N89" s="10">
        <v>2</v>
      </c>
      <c r="O89" s="11">
        <v>30</v>
      </c>
      <c r="P89" s="11">
        <v>20</v>
      </c>
      <c r="Q89" s="17"/>
      <c r="R89" s="11"/>
      <c r="S89" s="11"/>
      <c r="T89" s="17"/>
      <c r="U89" s="11"/>
      <c r="V89" s="11"/>
      <c r="W89" s="17"/>
      <c r="X89" s="11"/>
      <c r="Y89" s="11"/>
      <c r="Z89" s="17"/>
      <c r="AA89" s="11"/>
      <c r="AB89" s="11"/>
      <c r="AC89" s="225"/>
      <c r="AD89" s="225"/>
      <c r="AE89" s="22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</row>
    <row r="90" spans="1:51" ht="39" customHeight="1">
      <c r="A90" s="230" t="s">
        <v>371</v>
      </c>
      <c r="B90" s="228"/>
      <c r="C90" s="228"/>
      <c r="D90" s="239"/>
      <c r="E90" s="264">
        <f>SUM(AE91:AE96)</f>
        <v>10</v>
      </c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9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</row>
    <row r="91" spans="1:51" ht="39" customHeight="1">
      <c r="A91" s="38" t="s">
        <v>89</v>
      </c>
      <c r="B91" s="14" t="s">
        <v>38</v>
      </c>
      <c r="C91" s="15" t="s">
        <v>90</v>
      </c>
      <c r="D91" s="15" t="s">
        <v>27</v>
      </c>
      <c r="E91" s="17"/>
      <c r="F91" s="11"/>
      <c r="G91" s="11"/>
      <c r="H91" s="17"/>
      <c r="I91" s="11"/>
      <c r="J91" s="11"/>
      <c r="K91" s="10">
        <v>2</v>
      </c>
      <c r="L91" s="11">
        <v>15</v>
      </c>
      <c r="M91" s="11">
        <v>35</v>
      </c>
      <c r="N91" s="17"/>
      <c r="O91" s="11"/>
      <c r="P91" s="11"/>
      <c r="Q91" s="17"/>
      <c r="R91" s="11"/>
      <c r="S91" s="11"/>
      <c r="T91" s="17"/>
      <c r="U91" s="11"/>
      <c r="V91" s="11"/>
      <c r="W91" s="17"/>
      <c r="X91" s="11"/>
      <c r="Y91" s="11"/>
      <c r="Z91" s="17"/>
      <c r="AA91" s="11"/>
      <c r="AB91" s="11"/>
      <c r="AC91" s="11">
        <f t="shared" ref="AC91:AD91" si="18">SUM(L91)</f>
        <v>15</v>
      </c>
      <c r="AD91" s="11">
        <f t="shared" si="18"/>
        <v>35</v>
      </c>
      <c r="AE91" s="10">
        <f>SUM(K91)</f>
        <v>2</v>
      </c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</row>
    <row r="92" spans="1:51" ht="39" customHeight="1">
      <c r="A92" s="38" t="s">
        <v>91</v>
      </c>
      <c r="B92" s="14" t="s">
        <v>38</v>
      </c>
      <c r="C92" s="15" t="s">
        <v>92</v>
      </c>
      <c r="D92" s="15" t="s">
        <v>27</v>
      </c>
      <c r="E92" s="17"/>
      <c r="F92" s="11"/>
      <c r="G92" s="11"/>
      <c r="H92" s="10">
        <v>2</v>
      </c>
      <c r="I92" s="11">
        <v>20</v>
      </c>
      <c r="J92" s="11">
        <v>30</v>
      </c>
      <c r="K92" s="17"/>
      <c r="L92" s="90"/>
      <c r="M92" s="11"/>
      <c r="N92" s="17"/>
      <c r="O92" s="11"/>
      <c r="P92" s="11"/>
      <c r="Q92" s="17"/>
      <c r="R92" s="11"/>
      <c r="S92" s="11"/>
      <c r="T92" s="17"/>
      <c r="U92" s="11"/>
      <c r="V92" s="11"/>
      <c r="W92" s="17"/>
      <c r="X92" s="11"/>
      <c r="Y92" s="11"/>
      <c r="Z92" s="17"/>
      <c r="AA92" s="11"/>
      <c r="AB92" s="11"/>
      <c r="AC92" s="11">
        <f t="shared" ref="AC92:AD92" si="19">SUM(I92)</f>
        <v>20</v>
      </c>
      <c r="AD92" s="11">
        <f t="shared" si="19"/>
        <v>30</v>
      </c>
      <c r="AE92" s="10">
        <f>SUM(H92)</f>
        <v>2</v>
      </c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</row>
    <row r="93" spans="1:51" ht="39" customHeight="1">
      <c r="A93" s="38" t="s">
        <v>93</v>
      </c>
      <c r="B93" s="14" t="s">
        <v>38</v>
      </c>
      <c r="C93" s="15" t="s">
        <v>94</v>
      </c>
      <c r="D93" s="15" t="s">
        <v>27</v>
      </c>
      <c r="E93" s="10">
        <v>2</v>
      </c>
      <c r="F93" s="16">
        <v>20</v>
      </c>
      <c r="G93" s="16">
        <v>30</v>
      </c>
      <c r="H93" s="17"/>
      <c r="I93" s="16"/>
      <c r="J93" s="16"/>
      <c r="K93" s="17"/>
      <c r="L93" s="11"/>
      <c r="M93" s="11"/>
      <c r="N93" s="17"/>
      <c r="O93" s="11"/>
      <c r="P93" s="11"/>
      <c r="Q93" s="17"/>
      <c r="R93" s="11"/>
      <c r="S93" s="11"/>
      <c r="T93" s="17"/>
      <c r="U93" s="11"/>
      <c r="V93" s="11"/>
      <c r="W93" s="17"/>
      <c r="X93" s="11"/>
      <c r="Y93" s="11"/>
      <c r="Z93" s="17"/>
      <c r="AA93" s="11"/>
      <c r="AB93" s="11"/>
      <c r="AC93" s="223">
        <f t="shared" ref="AC93:AD93" si="20">SUM(F93,I94)</f>
        <v>40</v>
      </c>
      <c r="AD93" s="245">
        <f t="shared" si="20"/>
        <v>35</v>
      </c>
      <c r="AE93" s="226">
        <f>SUM(E93,H94)</f>
        <v>3</v>
      </c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</row>
    <row r="94" spans="1:51" ht="39" customHeight="1">
      <c r="A94" s="38" t="s">
        <v>95</v>
      </c>
      <c r="B94" s="14" t="s">
        <v>38</v>
      </c>
      <c r="C94" s="15" t="s">
        <v>94</v>
      </c>
      <c r="D94" s="15" t="s">
        <v>93</v>
      </c>
      <c r="E94" s="17"/>
      <c r="F94" s="40"/>
      <c r="G94" s="16"/>
      <c r="H94" s="10">
        <v>1</v>
      </c>
      <c r="I94" s="16">
        <v>20</v>
      </c>
      <c r="J94" s="16">
        <v>5</v>
      </c>
      <c r="K94" s="17"/>
      <c r="L94" s="11"/>
      <c r="M94" s="11"/>
      <c r="N94" s="17"/>
      <c r="O94" s="11"/>
      <c r="P94" s="11"/>
      <c r="Q94" s="17"/>
      <c r="R94" s="11"/>
      <c r="S94" s="11"/>
      <c r="T94" s="17"/>
      <c r="U94" s="11"/>
      <c r="V94" s="11"/>
      <c r="W94" s="17"/>
      <c r="X94" s="11"/>
      <c r="Y94" s="11"/>
      <c r="Z94" s="17"/>
      <c r="AA94" s="11"/>
      <c r="AB94" s="11"/>
      <c r="AC94" s="225"/>
      <c r="AD94" s="225"/>
      <c r="AE94" s="22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</row>
    <row r="95" spans="1:51" ht="39" customHeight="1">
      <c r="A95" s="38" t="s">
        <v>96</v>
      </c>
      <c r="B95" s="14" t="s">
        <v>38</v>
      </c>
      <c r="C95" s="15" t="s">
        <v>97</v>
      </c>
      <c r="D95" s="15" t="s">
        <v>98</v>
      </c>
      <c r="E95" s="17"/>
      <c r="F95" s="11"/>
      <c r="G95" s="11"/>
      <c r="H95" s="17"/>
      <c r="I95" s="11"/>
      <c r="J95" s="11"/>
      <c r="K95" s="10">
        <v>1</v>
      </c>
      <c r="L95" s="11">
        <v>15</v>
      </c>
      <c r="M95" s="11">
        <v>10</v>
      </c>
      <c r="N95" s="17"/>
      <c r="O95" s="11"/>
      <c r="P95" s="11"/>
      <c r="Q95" s="17"/>
      <c r="R95" s="11"/>
      <c r="S95" s="11"/>
      <c r="T95" s="17"/>
      <c r="U95" s="11"/>
      <c r="V95" s="11"/>
      <c r="W95" s="17"/>
      <c r="X95" s="11"/>
      <c r="Y95" s="11"/>
      <c r="Z95" s="17"/>
      <c r="AA95" s="11"/>
      <c r="AB95" s="11"/>
      <c r="AC95" s="11">
        <f t="shared" ref="AC95:AD95" si="21">SUM(L95)</f>
        <v>15</v>
      </c>
      <c r="AD95" s="31">
        <f t="shared" si="21"/>
        <v>10</v>
      </c>
      <c r="AE95" s="10">
        <f>SUM(K95)</f>
        <v>1</v>
      </c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</row>
    <row r="96" spans="1:51" ht="39" customHeight="1">
      <c r="A96" s="38" t="s">
        <v>98</v>
      </c>
      <c r="B96" s="14" t="s">
        <v>38</v>
      </c>
      <c r="C96" s="15" t="s">
        <v>97</v>
      </c>
      <c r="D96" s="15" t="s">
        <v>27</v>
      </c>
      <c r="E96" s="17"/>
      <c r="F96" s="11"/>
      <c r="G96" s="11"/>
      <c r="H96" s="10">
        <v>2</v>
      </c>
      <c r="I96" s="11">
        <v>15</v>
      </c>
      <c r="J96" s="11">
        <v>35</v>
      </c>
      <c r="K96" s="17"/>
      <c r="L96" s="11"/>
      <c r="M96" s="11"/>
      <c r="N96" s="17"/>
      <c r="O96" s="11"/>
      <c r="P96" s="11"/>
      <c r="Q96" s="17"/>
      <c r="R96" s="11"/>
      <c r="S96" s="11"/>
      <c r="T96" s="17"/>
      <c r="U96" s="11"/>
      <c r="V96" s="11"/>
      <c r="W96" s="17"/>
      <c r="X96" s="11"/>
      <c r="Y96" s="11"/>
      <c r="Z96" s="17"/>
      <c r="AA96" s="11"/>
      <c r="AB96" s="11"/>
      <c r="AC96" s="11">
        <f t="shared" ref="AC96:AD96" si="22">SUM(I96)</f>
        <v>15</v>
      </c>
      <c r="AD96" s="31">
        <f t="shared" si="22"/>
        <v>35</v>
      </c>
      <c r="AE96" s="10">
        <f>SUM(H96)</f>
        <v>2</v>
      </c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</row>
    <row r="97" spans="1:51" ht="39" customHeight="1">
      <c r="A97" s="289" t="s">
        <v>372</v>
      </c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9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</row>
    <row r="98" spans="1:51" ht="22.5" customHeight="1">
      <c r="A98" s="230"/>
      <c r="B98" s="228"/>
      <c r="C98" s="228"/>
      <c r="D98" s="229"/>
      <c r="E98" s="93"/>
      <c r="F98" s="93"/>
      <c r="G98" s="93"/>
      <c r="H98" s="93">
        <v>2</v>
      </c>
      <c r="I98" s="93"/>
      <c r="J98" s="93"/>
      <c r="K98" s="93"/>
      <c r="L98" s="93"/>
      <c r="M98" s="93"/>
      <c r="N98" s="93"/>
      <c r="O98" s="93"/>
      <c r="P98" s="93"/>
      <c r="Q98" s="10">
        <v>4</v>
      </c>
      <c r="R98" s="10"/>
      <c r="S98" s="10"/>
      <c r="T98" s="10">
        <v>6</v>
      </c>
      <c r="U98" s="10"/>
      <c r="V98" s="10"/>
      <c r="W98" s="10">
        <v>2</v>
      </c>
      <c r="X98" s="10"/>
      <c r="Y98" s="10"/>
      <c r="Z98" s="10">
        <v>5</v>
      </c>
      <c r="AA98" s="93"/>
      <c r="AB98" s="93"/>
      <c r="AC98" s="290">
        <v>475</v>
      </c>
      <c r="AD98" s="229"/>
      <c r="AE98" s="155">
        <v>19</v>
      </c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</row>
    <row r="99" spans="1:51" ht="27.75" customHeight="1">
      <c r="A99" s="230"/>
      <c r="B99" s="228"/>
      <c r="C99" s="228"/>
      <c r="D99" s="229"/>
      <c r="E99" s="232" t="s">
        <v>100</v>
      </c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9"/>
      <c r="Q99" s="232" t="s">
        <v>101</v>
      </c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9"/>
      <c r="AC99" s="41"/>
      <c r="AD99" s="41"/>
      <c r="AE99" s="42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</row>
    <row r="100" spans="1:51" ht="39" customHeight="1">
      <c r="A100" s="43" t="s">
        <v>102</v>
      </c>
      <c r="B100" s="44" t="s">
        <v>25</v>
      </c>
      <c r="C100" s="45" t="s">
        <v>103</v>
      </c>
      <c r="D100" s="45" t="s">
        <v>27</v>
      </c>
      <c r="E100" s="233" t="s">
        <v>104</v>
      </c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9"/>
      <c r="Q100" s="233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9"/>
      <c r="AC100" s="46">
        <v>15</v>
      </c>
      <c r="AD100" s="46">
        <v>35</v>
      </c>
      <c r="AE100" s="42">
        <v>2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39" customHeight="1">
      <c r="A101" s="43" t="s">
        <v>105</v>
      </c>
      <c r="B101" s="44" t="s">
        <v>25</v>
      </c>
      <c r="C101" s="45" t="s">
        <v>103</v>
      </c>
      <c r="D101" s="45" t="s">
        <v>106</v>
      </c>
      <c r="E101" s="233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9"/>
      <c r="Q101" s="234" t="s">
        <v>104</v>
      </c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9"/>
      <c r="AC101" s="46">
        <v>15</v>
      </c>
      <c r="AD101" s="46">
        <v>60</v>
      </c>
      <c r="AE101" s="42">
        <v>3</v>
      </c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39" customHeight="1">
      <c r="A102" s="47" t="s">
        <v>107</v>
      </c>
      <c r="B102" s="44" t="s">
        <v>38</v>
      </c>
      <c r="C102" s="45" t="s">
        <v>108</v>
      </c>
      <c r="D102" s="45" t="s">
        <v>109</v>
      </c>
      <c r="E102" s="233" t="s">
        <v>104</v>
      </c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9"/>
      <c r="Q102" s="233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9"/>
      <c r="AC102" s="46">
        <v>15</v>
      </c>
      <c r="AD102" s="46">
        <v>35</v>
      </c>
      <c r="AE102" s="42">
        <v>2</v>
      </c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39" customHeight="1">
      <c r="A103" s="43" t="s">
        <v>110</v>
      </c>
      <c r="B103" s="44" t="s">
        <v>38</v>
      </c>
      <c r="C103" s="45" t="s">
        <v>111</v>
      </c>
      <c r="D103" s="44" t="s">
        <v>27</v>
      </c>
      <c r="E103" s="233" t="s">
        <v>104</v>
      </c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9"/>
      <c r="Q103" s="233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9"/>
      <c r="AC103" s="46">
        <v>15</v>
      </c>
      <c r="AD103" s="46">
        <v>35</v>
      </c>
      <c r="AE103" s="42">
        <v>2</v>
      </c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39" customHeight="1">
      <c r="A104" s="47" t="s">
        <v>112</v>
      </c>
      <c r="B104" s="45" t="s">
        <v>113</v>
      </c>
      <c r="C104" s="45" t="s">
        <v>114</v>
      </c>
      <c r="D104" s="45" t="s">
        <v>27</v>
      </c>
      <c r="E104" s="233" t="s">
        <v>104</v>
      </c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9"/>
      <c r="Q104" s="233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9"/>
      <c r="AC104" s="46">
        <v>15</v>
      </c>
      <c r="AD104" s="46">
        <v>10</v>
      </c>
      <c r="AE104" s="42">
        <v>1</v>
      </c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39" customHeight="1">
      <c r="A105" s="47" t="s">
        <v>115</v>
      </c>
      <c r="B105" s="44" t="s">
        <v>113</v>
      </c>
      <c r="C105" s="45" t="s">
        <v>114</v>
      </c>
      <c r="D105" s="45" t="s">
        <v>112</v>
      </c>
      <c r="E105" s="233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9"/>
      <c r="Q105" s="234" t="s">
        <v>104</v>
      </c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9"/>
      <c r="AC105" s="46">
        <v>15</v>
      </c>
      <c r="AD105" s="46">
        <v>10</v>
      </c>
      <c r="AE105" s="42">
        <v>1</v>
      </c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39" customHeight="1">
      <c r="A106" s="48" t="s">
        <v>116</v>
      </c>
      <c r="B106" s="45" t="s">
        <v>113</v>
      </c>
      <c r="C106" s="14" t="s">
        <v>252</v>
      </c>
      <c r="D106" s="45" t="s">
        <v>27</v>
      </c>
      <c r="E106" s="233" t="s">
        <v>104</v>
      </c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9"/>
      <c r="Q106" s="234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9"/>
      <c r="AC106" s="46">
        <v>15</v>
      </c>
      <c r="AD106" s="46">
        <v>35</v>
      </c>
      <c r="AE106" s="42">
        <v>2</v>
      </c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39" customHeight="1">
      <c r="A107" s="48" t="s">
        <v>118</v>
      </c>
      <c r="B107" s="44" t="s">
        <v>113</v>
      </c>
      <c r="C107" s="14" t="s">
        <v>252</v>
      </c>
      <c r="D107" s="45" t="s">
        <v>119</v>
      </c>
      <c r="E107" s="233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9"/>
      <c r="Q107" s="233" t="s">
        <v>104</v>
      </c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9"/>
      <c r="AC107" s="46">
        <v>15</v>
      </c>
      <c r="AD107" s="46">
        <v>35</v>
      </c>
      <c r="AE107" s="42">
        <v>2</v>
      </c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39" customHeight="1">
      <c r="A108" s="47" t="s">
        <v>120</v>
      </c>
      <c r="B108" s="44" t="s">
        <v>113</v>
      </c>
      <c r="C108" s="45" t="s">
        <v>121</v>
      </c>
      <c r="D108" s="45" t="s">
        <v>27</v>
      </c>
      <c r="E108" s="233" t="s">
        <v>104</v>
      </c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9"/>
      <c r="Q108" s="233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9"/>
      <c r="AC108" s="46">
        <v>15</v>
      </c>
      <c r="AD108" s="46">
        <v>10</v>
      </c>
      <c r="AE108" s="42">
        <v>1</v>
      </c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39" customHeight="1">
      <c r="A109" s="47" t="s">
        <v>122</v>
      </c>
      <c r="B109" s="44" t="s">
        <v>113</v>
      </c>
      <c r="C109" s="45" t="s">
        <v>121</v>
      </c>
      <c r="D109" s="45" t="s">
        <v>120</v>
      </c>
      <c r="E109" s="233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9"/>
      <c r="Q109" s="233" t="s">
        <v>104</v>
      </c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9"/>
      <c r="AC109" s="46">
        <v>15</v>
      </c>
      <c r="AD109" s="46">
        <v>10</v>
      </c>
      <c r="AE109" s="42">
        <v>1</v>
      </c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39" customHeight="1">
      <c r="A110" s="43" t="s">
        <v>123</v>
      </c>
      <c r="B110" s="44" t="s">
        <v>38</v>
      </c>
      <c r="C110" s="45" t="s">
        <v>124</v>
      </c>
      <c r="D110" s="45" t="s">
        <v>27</v>
      </c>
      <c r="E110" s="233" t="s">
        <v>104</v>
      </c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9"/>
      <c r="Q110" s="233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9"/>
      <c r="AC110" s="46">
        <v>15</v>
      </c>
      <c r="AD110" s="46">
        <v>60</v>
      </c>
      <c r="AE110" s="42">
        <v>3</v>
      </c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39" customHeight="1">
      <c r="A111" s="47" t="s">
        <v>125</v>
      </c>
      <c r="B111" s="49" t="s">
        <v>38</v>
      </c>
      <c r="C111" s="50" t="s">
        <v>126</v>
      </c>
      <c r="D111" s="50" t="s">
        <v>27</v>
      </c>
      <c r="E111" s="233" t="s">
        <v>104</v>
      </c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9"/>
      <c r="Q111" s="233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9"/>
      <c r="AC111" s="46">
        <v>15</v>
      </c>
      <c r="AD111" s="46">
        <v>60</v>
      </c>
      <c r="AE111" s="42">
        <v>3</v>
      </c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39" customHeight="1">
      <c r="A112" s="43" t="s">
        <v>127</v>
      </c>
      <c r="B112" s="44" t="s">
        <v>38</v>
      </c>
      <c r="C112" s="45" t="s">
        <v>128</v>
      </c>
      <c r="D112" s="45" t="s">
        <v>27</v>
      </c>
      <c r="E112" s="233" t="s">
        <v>104</v>
      </c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9"/>
      <c r="Q112" s="233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9"/>
      <c r="AC112" s="46">
        <v>15</v>
      </c>
      <c r="AD112" s="46">
        <v>35</v>
      </c>
      <c r="AE112" s="42">
        <v>2</v>
      </c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39" customHeight="1">
      <c r="A113" s="43" t="s">
        <v>129</v>
      </c>
      <c r="B113" s="44" t="s">
        <v>38</v>
      </c>
      <c r="C113" s="45" t="s">
        <v>128</v>
      </c>
      <c r="D113" s="45" t="s">
        <v>127</v>
      </c>
      <c r="E113" s="233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9"/>
      <c r="Q113" s="233" t="s">
        <v>104</v>
      </c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9"/>
      <c r="AC113" s="46">
        <v>15</v>
      </c>
      <c r="AD113" s="46">
        <v>35</v>
      </c>
      <c r="AE113" s="42">
        <v>2</v>
      </c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39" customHeight="1">
      <c r="A114" s="43" t="s">
        <v>130</v>
      </c>
      <c r="B114" s="49" t="s">
        <v>38</v>
      </c>
      <c r="C114" s="50" t="s">
        <v>131</v>
      </c>
      <c r="D114" s="50" t="s">
        <v>27</v>
      </c>
      <c r="E114" s="233" t="s">
        <v>104</v>
      </c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9"/>
      <c r="Q114" s="233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9"/>
      <c r="AC114" s="46">
        <v>15</v>
      </c>
      <c r="AD114" s="46">
        <v>60</v>
      </c>
      <c r="AE114" s="42">
        <v>3</v>
      </c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39" customHeight="1">
      <c r="A115" s="43" t="s">
        <v>132</v>
      </c>
      <c r="B115" s="49" t="s">
        <v>38</v>
      </c>
      <c r="C115" s="50" t="s">
        <v>131</v>
      </c>
      <c r="D115" s="50" t="s">
        <v>130</v>
      </c>
      <c r="E115" s="233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9"/>
      <c r="Q115" s="233" t="s">
        <v>104</v>
      </c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9"/>
      <c r="AC115" s="46">
        <v>15</v>
      </c>
      <c r="AD115" s="46">
        <v>60</v>
      </c>
      <c r="AE115" s="42">
        <v>3</v>
      </c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39" customHeight="1">
      <c r="A116" s="47" t="s">
        <v>133</v>
      </c>
      <c r="B116" s="44" t="s">
        <v>38</v>
      </c>
      <c r="C116" s="45" t="s">
        <v>92</v>
      </c>
      <c r="D116" s="45" t="s">
        <v>27</v>
      </c>
      <c r="E116" s="233" t="s">
        <v>104</v>
      </c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9"/>
      <c r="Q116" s="233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9"/>
      <c r="AC116" s="46">
        <v>30</v>
      </c>
      <c r="AD116" s="46">
        <v>45</v>
      </c>
      <c r="AE116" s="42">
        <v>3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39" customHeight="1">
      <c r="A117" s="47" t="s">
        <v>134</v>
      </c>
      <c r="B117" s="44" t="s">
        <v>38</v>
      </c>
      <c r="C117" s="45" t="s">
        <v>135</v>
      </c>
      <c r="D117" s="45" t="s">
        <v>27</v>
      </c>
      <c r="E117" s="233"/>
      <c r="F117" s="228"/>
      <c r="G117" s="228"/>
      <c r="H117" s="228"/>
      <c r="I117" s="228"/>
      <c r="J117" s="228"/>
      <c r="K117" s="228"/>
      <c r="L117" s="228"/>
      <c r="M117" s="228"/>
      <c r="N117" s="228"/>
      <c r="O117" s="228"/>
      <c r="P117" s="229"/>
      <c r="Q117" s="234" t="s">
        <v>104</v>
      </c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9"/>
      <c r="AC117" s="46">
        <v>30</v>
      </c>
      <c r="AD117" s="46">
        <v>45</v>
      </c>
      <c r="AE117" s="42">
        <v>3</v>
      </c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39" customHeight="1">
      <c r="A118" s="47" t="s">
        <v>136</v>
      </c>
      <c r="B118" s="44" t="s">
        <v>38</v>
      </c>
      <c r="C118" s="45" t="s">
        <v>137</v>
      </c>
      <c r="D118" s="45" t="s">
        <v>27</v>
      </c>
      <c r="E118" s="233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9"/>
      <c r="Q118" s="234" t="s">
        <v>104</v>
      </c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9"/>
      <c r="AC118" s="46">
        <v>30</v>
      </c>
      <c r="AD118" s="46">
        <v>45</v>
      </c>
      <c r="AE118" s="42">
        <v>3</v>
      </c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39" customHeight="1">
      <c r="A119" s="47" t="s">
        <v>138</v>
      </c>
      <c r="B119" s="44" t="s">
        <v>38</v>
      </c>
      <c r="C119" s="45" t="s">
        <v>139</v>
      </c>
      <c r="D119" s="45" t="s">
        <v>27</v>
      </c>
      <c r="E119" s="233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9"/>
      <c r="Q119" s="233" t="s">
        <v>104</v>
      </c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9"/>
      <c r="AC119" s="46">
        <v>15</v>
      </c>
      <c r="AD119" s="46">
        <v>60</v>
      </c>
      <c r="AE119" s="42">
        <v>3</v>
      </c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39" customHeight="1">
      <c r="A120" s="47" t="s">
        <v>140</v>
      </c>
      <c r="B120" s="44" t="s">
        <v>38</v>
      </c>
      <c r="C120" s="45" t="s">
        <v>141</v>
      </c>
      <c r="D120" s="45" t="s">
        <v>27</v>
      </c>
      <c r="E120" s="233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9"/>
      <c r="Q120" s="234" t="s">
        <v>104</v>
      </c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9"/>
      <c r="AC120" s="46">
        <v>15</v>
      </c>
      <c r="AD120" s="46">
        <v>60</v>
      </c>
      <c r="AE120" s="42">
        <v>3</v>
      </c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39" customHeight="1">
      <c r="A121" s="43" t="s">
        <v>142</v>
      </c>
      <c r="B121" s="44" t="s">
        <v>38</v>
      </c>
      <c r="C121" s="45" t="s">
        <v>143</v>
      </c>
      <c r="D121" s="45" t="s">
        <v>27</v>
      </c>
      <c r="E121" s="233" t="s">
        <v>104</v>
      </c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9"/>
      <c r="Q121" s="233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9"/>
      <c r="AC121" s="46">
        <v>30</v>
      </c>
      <c r="AD121" s="46">
        <v>45</v>
      </c>
      <c r="AE121" s="42">
        <v>3</v>
      </c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39" customHeight="1">
      <c r="A122" s="43" t="s">
        <v>144</v>
      </c>
      <c r="B122" s="44" t="s">
        <v>38</v>
      </c>
      <c r="C122" s="45" t="s">
        <v>143</v>
      </c>
      <c r="D122" s="45" t="s">
        <v>142</v>
      </c>
      <c r="E122" s="233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9"/>
      <c r="Q122" s="234" t="s">
        <v>104</v>
      </c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9"/>
      <c r="AC122" s="46">
        <v>30</v>
      </c>
      <c r="AD122" s="46">
        <v>70</v>
      </c>
      <c r="AE122" s="42">
        <v>4</v>
      </c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39" customHeight="1">
      <c r="A123" s="43" t="s">
        <v>145</v>
      </c>
      <c r="B123" s="44" t="s">
        <v>38</v>
      </c>
      <c r="C123" s="45" t="s">
        <v>146</v>
      </c>
      <c r="D123" s="45" t="s">
        <v>27</v>
      </c>
      <c r="E123" s="233" t="s">
        <v>104</v>
      </c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9"/>
      <c r="Q123" s="233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9"/>
      <c r="AC123" s="46">
        <v>15</v>
      </c>
      <c r="AD123" s="46">
        <v>35</v>
      </c>
      <c r="AE123" s="42">
        <v>2</v>
      </c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39" customHeight="1">
      <c r="A124" s="43" t="s">
        <v>147</v>
      </c>
      <c r="B124" s="44" t="s">
        <v>38</v>
      </c>
      <c r="C124" s="45" t="s">
        <v>148</v>
      </c>
      <c r="D124" s="45" t="s">
        <v>149</v>
      </c>
      <c r="E124" s="233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9"/>
      <c r="Q124" s="234" t="s">
        <v>104</v>
      </c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9"/>
      <c r="AC124" s="46">
        <v>30</v>
      </c>
      <c r="AD124" s="46">
        <v>20</v>
      </c>
      <c r="AE124" s="42">
        <v>2</v>
      </c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39" customHeight="1">
      <c r="A125" s="47" t="s">
        <v>150</v>
      </c>
      <c r="B125" s="44" t="s">
        <v>38</v>
      </c>
      <c r="C125" s="45" t="s">
        <v>151</v>
      </c>
      <c r="D125" s="45" t="s">
        <v>27</v>
      </c>
      <c r="E125" s="233" t="s">
        <v>104</v>
      </c>
      <c r="F125" s="228"/>
      <c r="G125" s="228"/>
      <c r="H125" s="228"/>
      <c r="I125" s="228"/>
      <c r="J125" s="228"/>
      <c r="K125" s="228"/>
      <c r="L125" s="228"/>
      <c r="M125" s="228"/>
      <c r="N125" s="228"/>
      <c r="O125" s="228"/>
      <c r="P125" s="229"/>
      <c r="Q125" s="233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9"/>
      <c r="AC125" s="46">
        <v>15</v>
      </c>
      <c r="AD125" s="46">
        <v>35</v>
      </c>
      <c r="AE125" s="42">
        <v>2</v>
      </c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39" customHeight="1">
      <c r="A126" s="47" t="s">
        <v>152</v>
      </c>
      <c r="B126" s="44" t="s">
        <v>38</v>
      </c>
      <c r="C126" s="45" t="s">
        <v>151</v>
      </c>
      <c r="D126" s="45" t="s">
        <v>153</v>
      </c>
      <c r="E126" s="233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9"/>
      <c r="Q126" s="234" t="s">
        <v>104</v>
      </c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9"/>
      <c r="AC126" s="46">
        <v>15</v>
      </c>
      <c r="AD126" s="46">
        <v>35</v>
      </c>
      <c r="AE126" s="42">
        <v>2</v>
      </c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39" customHeight="1">
      <c r="A127" s="47" t="s">
        <v>154</v>
      </c>
      <c r="B127" s="44" t="s">
        <v>38</v>
      </c>
      <c r="C127" s="50" t="s">
        <v>155</v>
      </c>
      <c r="D127" s="45" t="s">
        <v>27</v>
      </c>
      <c r="E127" s="233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9"/>
      <c r="Q127" s="234" t="s">
        <v>104</v>
      </c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9"/>
      <c r="AC127" s="46">
        <v>15</v>
      </c>
      <c r="AD127" s="46">
        <v>60</v>
      </c>
      <c r="AE127" s="42">
        <v>3</v>
      </c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39" customHeight="1">
      <c r="A128" s="47" t="s">
        <v>156</v>
      </c>
      <c r="B128" s="44" t="s">
        <v>38</v>
      </c>
      <c r="C128" s="50" t="s">
        <v>157</v>
      </c>
      <c r="D128" s="45" t="s">
        <v>27</v>
      </c>
      <c r="E128" s="233" t="s">
        <v>104</v>
      </c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9"/>
      <c r="Q128" s="233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9"/>
      <c r="AC128" s="46">
        <v>15</v>
      </c>
      <c r="AD128" s="46">
        <v>35</v>
      </c>
      <c r="AE128" s="42">
        <v>2</v>
      </c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39" customHeight="1">
      <c r="A129" s="47" t="s">
        <v>158</v>
      </c>
      <c r="B129" s="44" t="s">
        <v>38</v>
      </c>
      <c r="C129" s="50" t="s">
        <v>157</v>
      </c>
      <c r="D129" s="30" t="s">
        <v>156</v>
      </c>
      <c r="E129" s="233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9"/>
      <c r="Q129" s="234" t="s">
        <v>104</v>
      </c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9"/>
      <c r="AC129" s="46">
        <v>15</v>
      </c>
      <c r="AD129" s="46">
        <v>35</v>
      </c>
      <c r="AE129" s="42">
        <v>2</v>
      </c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39" customHeight="1">
      <c r="A130" s="47" t="s">
        <v>159</v>
      </c>
      <c r="B130" s="44" t="s">
        <v>38</v>
      </c>
      <c r="C130" s="50" t="s">
        <v>160</v>
      </c>
      <c r="D130" s="45" t="s">
        <v>27</v>
      </c>
      <c r="E130" s="233" t="s">
        <v>104</v>
      </c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9"/>
      <c r="Q130" s="234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9"/>
      <c r="AC130" s="46">
        <v>15</v>
      </c>
      <c r="AD130" s="46">
        <v>10</v>
      </c>
      <c r="AE130" s="42">
        <v>1</v>
      </c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39" customHeight="1">
      <c r="A131" s="47" t="s">
        <v>161</v>
      </c>
      <c r="B131" s="44" t="s">
        <v>38</v>
      </c>
      <c r="C131" s="50" t="s">
        <v>160</v>
      </c>
      <c r="D131" s="45" t="s">
        <v>159</v>
      </c>
      <c r="E131" s="233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9"/>
      <c r="Q131" s="234" t="s">
        <v>104</v>
      </c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9"/>
      <c r="AC131" s="46">
        <v>15</v>
      </c>
      <c r="AD131" s="46">
        <v>10</v>
      </c>
      <c r="AE131" s="42">
        <v>1</v>
      </c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39" customHeight="1">
      <c r="A132" s="47" t="s">
        <v>162</v>
      </c>
      <c r="B132" s="55" t="s">
        <v>38</v>
      </c>
      <c r="C132" s="50" t="s">
        <v>163</v>
      </c>
      <c r="D132" s="50" t="s">
        <v>27</v>
      </c>
      <c r="E132" s="292" t="s">
        <v>104</v>
      </c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9"/>
      <c r="Q132" s="234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9"/>
      <c r="AC132" s="46">
        <v>15</v>
      </c>
      <c r="AD132" s="46">
        <v>60</v>
      </c>
      <c r="AE132" s="42">
        <v>3</v>
      </c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39" customHeight="1">
      <c r="A133" s="47" t="s">
        <v>164</v>
      </c>
      <c r="B133" s="55" t="s">
        <v>38</v>
      </c>
      <c r="C133" s="50" t="s">
        <v>141</v>
      </c>
      <c r="D133" s="50" t="s">
        <v>165</v>
      </c>
      <c r="E133" s="233" t="s">
        <v>104</v>
      </c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9"/>
      <c r="Q133" s="234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9"/>
      <c r="AC133" s="46">
        <v>15</v>
      </c>
      <c r="AD133" s="46">
        <v>10</v>
      </c>
      <c r="AE133" s="42">
        <v>1</v>
      </c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5.75" customHeight="1">
      <c r="A134" s="43" t="s">
        <v>166</v>
      </c>
      <c r="B134" s="44" t="s">
        <v>38</v>
      </c>
      <c r="C134" s="50" t="s">
        <v>167</v>
      </c>
      <c r="D134" s="45" t="s">
        <v>27</v>
      </c>
      <c r="E134" s="291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9"/>
      <c r="Q134" s="234" t="s">
        <v>104</v>
      </c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9"/>
      <c r="AC134" s="46">
        <v>15</v>
      </c>
      <c r="AD134" s="46">
        <v>60</v>
      </c>
      <c r="AE134" s="42">
        <v>3</v>
      </c>
    </row>
    <row r="135" spans="1:51" ht="15.75" customHeight="1">
      <c r="A135" s="237" t="s">
        <v>168</v>
      </c>
      <c r="B135" s="228"/>
      <c r="C135" s="228"/>
      <c r="D135" s="229"/>
      <c r="E135" s="156">
        <v>4</v>
      </c>
      <c r="F135" s="102"/>
      <c r="G135" s="102"/>
      <c r="H135" s="101"/>
      <c r="I135" s="102"/>
      <c r="J135" s="102"/>
      <c r="K135" s="101"/>
      <c r="L135" s="102"/>
      <c r="M135" s="102"/>
      <c r="N135" s="101"/>
      <c r="O135" s="102"/>
      <c r="P135" s="102"/>
      <c r="Q135" s="101"/>
      <c r="R135" s="102"/>
      <c r="S135" s="102"/>
      <c r="T135" s="101"/>
      <c r="U135" s="102"/>
      <c r="V135" s="102"/>
      <c r="W135" s="156">
        <v>6</v>
      </c>
      <c r="X135" s="102"/>
      <c r="Y135" s="102"/>
      <c r="Z135" s="156"/>
      <c r="AA135" s="102"/>
      <c r="AB135" s="102"/>
      <c r="AC135" s="293">
        <v>250</v>
      </c>
      <c r="AD135" s="229"/>
      <c r="AE135" s="42">
        <v>10</v>
      </c>
    </row>
    <row r="136" spans="1:51" ht="15.75" customHeight="1">
      <c r="A136" s="230" t="s">
        <v>169</v>
      </c>
      <c r="B136" s="228"/>
      <c r="C136" s="228"/>
      <c r="D136" s="229"/>
      <c r="E136" s="101"/>
      <c r="F136" s="102"/>
      <c r="G136" s="102"/>
      <c r="H136" s="101"/>
      <c r="I136" s="102"/>
      <c r="J136" s="102"/>
      <c r="K136" s="101"/>
      <c r="L136" s="102"/>
      <c r="M136" s="102"/>
      <c r="N136" s="101"/>
      <c r="O136" s="102"/>
      <c r="P136" s="102"/>
      <c r="Q136" s="101"/>
      <c r="R136" s="102"/>
      <c r="S136" s="102"/>
      <c r="T136" s="101"/>
      <c r="U136" s="102"/>
      <c r="V136" s="102"/>
      <c r="W136" s="101"/>
      <c r="X136" s="102"/>
      <c r="Y136" s="102"/>
      <c r="Z136" s="156">
        <v>6</v>
      </c>
      <c r="AA136" s="102"/>
      <c r="AB136" s="102"/>
      <c r="AC136" s="293">
        <v>150</v>
      </c>
      <c r="AD136" s="229"/>
      <c r="AE136" s="42">
        <f>SUM(E136,H136,K136,N136,Q136,T136,W136,Z136)</f>
        <v>6</v>
      </c>
    </row>
    <row r="137" spans="1:51" ht="15.75" customHeight="1">
      <c r="A137" s="230" t="s">
        <v>170</v>
      </c>
      <c r="B137" s="228"/>
      <c r="C137" s="228"/>
      <c r="D137" s="229"/>
      <c r="E137" s="103">
        <f>SUM(E7:E58,E60:E89,E91:E96,E135)</f>
        <v>29</v>
      </c>
      <c r="F137" s="104">
        <f t="shared" ref="F137:AB137" si="23">SUM(F7:F136)</f>
        <v>260</v>
      </c>
      <c r="G137" s="104">
        <f t="shared" si="23"/>
        <v>365</v>
      </c>
      <c r="H137" s="103">
        <f t="shared" si="23"/>
        <v>31</v>
      </c>
      <c r="I137" s="104">
        <f t="shared" si="23"/>
        <v>310</v>
      </c>
      <c r="J137" s="104">
        <f t="shared" si="23"/>
        <v>415</v>
      </c>
      <c r="K137" s="103">
        <f t="shared" si="23"/>
        <v>31</v>
      </c>
      <c r="L137" s="104">
        <f t="shared" si="23"/>
        <v>367</v>
      </c>
      <c r="M137" s="104">
        <f t="shared" si="23"/>
        <v>408</v>
      </c>
      <c r="N137" s="103">
        <f t="shared" si="23"/>
        <v>29</v>
      </c>
      <c r="O137" s="104">
        <f t="shared" si="23"/>
        <v>337</v>
      </c>
      <c r="P137" s="104">
        <f t="shared" si="23"/>
        <v>388</v>
      </c>
      <c r="Q137" s="103">
        <f t="shared" si="23"/>
        <v>30</v>
      </c>
      <c r="R137" s="104">
        <f t="shared" si="23"/>
        <v>209.5</v>
      </c>
      <c r="S137" s="104">
        <f t="shared" si="23"/>
        <v>440.5</v>
      </c>
      <c r="T137" s="103">
        <f t="shared" si="23"/>
        <v>30</v>
      </c>
      <c r="U137" s="104">
        <f t="shared" si="23"/>
        <v>179.5</v>
      </c>
      <c r="V137" s="104">
        <f t="shared" si="23"/>
        <v>420.5</v>
      </c>
      <c r="W137" s="103">
        <f t="shared" si="23"/>
        <v>31</v>
      </c>
      <c r="X137" s="104">
        <f t="shared" si="23"/>
        <v>180</v>
      </c>
      <c r="Y137" s="104">
        <f t="shared" si="23"/>
        <v>395</v>
      </c>
      <c r="Z137" s="103">
        <f t="shared" si="23"/>
        <v>29</v>
      </c>
      <c r="AA137" s="104">
        <f t="shared" si="23"/>
        <v>120</v>
      </c>
      <c r="AB137" s="104">
        <f t="shared" si="23"/>
        <v>330</v>
      </c>
      <c r="AC137" s="260">
        <f>SUM(AC136,AC135,AC98,AC91:AD96,AC60:AD89,AC7:AD58)</f>
        <v>6000</v>
      </c>
      <c r="AD137" s="229"/>
      <c r="AE137" s="103">
        <f>SUM(AE7:AE98,AE135,AE136)</f>
        <v>240</v>
      </c>
    </row>
    <row r="138" spans="1:51" ht="15.75" customHeight="1">
      <c r="A138" s="157"/>
      <c r="B138" s="61"/>
      <c r="C138" s="158"/>
      <c r="D138" s="61"/>
      <c r="X138" s="64"/>
      <c r="Y138" s="64"/>
    </row>
    <row r="139" spans="1:51" ht="15.75" customHeight="1">
      <c r="A139" s="157"/>
      <c r="B139" s="61"/>
      <c r="C139" s="158"/>
      <c r="D139" s="61"/>
    </row>
    <row r="140" spans="1:51" ht="15.75" customHeight="1">
      <c r="A140" s="157"/>
      <c r="B140" s="61"/>
      <c r="C140" s="158"/>
      <c r="D140" s="61"/>
    </row>
    <row r="141" spans="1:51" ht="15.75" customHeight="1">
      <c r="A141" s="157"/>
      <c r="B141" s="61"/>
      <c r="C141" s="158"/>
      <c r="D141" s="61"/>
    </row>
    <row r="142" spans="1:51" ht="15.75" customHeight="1">
      <c r="A142" s="157"/>
      <c r="B142" s="61"/>
      <c r="C142" s="158"/>
      <c r="D142" s="61"/>
      <c r="K142" s="64"/>
    </row>
    <row r="143" spans="1:51" ht="15.75" customHeight="1">
      <c r="A143" s="157"/>
      <c r="B143" s="61"/>
      <c r="C143" s="158"/>
      <c r="D143" s="61"/>
    </row>
    <row r="144" spans="1:51" ht="15.75" customHeight="1">
      <c r="A144" s="157"/>
      <c r="B144" s="61"/>
      <c r="C144" s="158"/>
      <c r="D144" s="61"/>
    </row>
    <row r="145" spans="1:4" ht="15.75" customHeight="1">
      <c r="A145" s="157"/>
      <c r="B145" s="61"/>
      <c r="C145" s="158"/>
      <c r="D145" s="61"/>
    </row>
    <row r="146" spans="1:4" ht="15.75" customHeight="1">
      <c r="A146" s="157"/>
      <c r="B146" s="61"/>
      <c r="C146" s="158"/>
      <c r="D146" s="61"/>
    </row>
    <row r="147" spans="1:4" ht="15.75" customHeight="1">
      <c r="A147" s="157"/>
      <c r="B147" s="61"/>
      <c r="C147" s="158"/>
      <c r="D147" s="61"/>
    </row>
    <row r="148" spans="1:4" ht="15.75" customHeight="1">
      <c r="A148" s="157"/>
      <c r="B148" s="61"/>
      <c r="C148" s="158"/>
      <c r="D148" s="61"/>
    </row>
    <row r="149" spans="1:4" ht="15.75" customHeight="1">
      <c r="A149" s="157"/>
      <c r="B149" s="61"/>
      <c r="C149" s="158"/>
      <c r="D149" s="61"/>
    </row>
    <row r="150" spans="1:4" ht="15.75" customHeight="1">
      <c r="A150" s="157"/>
      <c r="B150" s="61"/>
      <c r="C150" s="158"/>
      <c r="D150" s="61"/>
    </row>
    <row r="151" spans="1:4" ht="15.75" customHeight="1">
      <c r="A151" s="157"/>
      <c r="B151" s="61"/>
      <c r="C151" s="158"/>
      <c r="D151" s="61"/>
    </row>
    <row r="152" spans="1:4" ht="15.75" customHeight="1">
      <c r="A152" s="157"/>
      <c r="B152" s="61"/>
      <c r="C152" s="158"/>
      <c r="D152" s="61"/>
    </row>
    <row r="153" spans="1:4" ht="15.75" customHeight="1">
      <c r="A153" s="157"/>
      <c r="B153" s="61"/>
      <c r="C153" s="158"/>
      <c r="D153" s="61"/>
    </row>
    <row r="154" spans="1:4" ht="15.75" customHeight="1">
      <c r="A154" s="157"/>
      <c r="B154" s="61"/>
      <c r="C154" s="158"/>
      <c r="D154" s="61"/>
    </row>
    <row r="155" spans="1:4" ht="15.75" customHeight="1">
      <c r="A155" s="157"/>
      <c r="B155" s="61"/>
      <c r="C155" s="158"/>
      <c r="D155" s="61"/>
    </row>
    <row r="156" spans="1:4" ht="15.75" customHeight="1">
      <c r="A156" s="157"/>
      <c r="B156" s="61"/>
      <c r="C156" s="158"/>
      <c r="D156" s="61"/>
    </row>
    <row r="157" spans="1:4" ht="15.75" customHeight="1">
      <c r="A157" s="157"/>
      <c r="B157" s="61"/>
      <c r="C157" s="158"/>
      <c r="D157" s="61"/>
    </row>
    <row r="158" spans="1:4" ht="15.75" customHeight="1">
      <c r="A158" s="157"/>
      <c r="B158" s="61"/>
      <c r="C158" s="158"/>
      <c r="D158" s="61"/>
    </row>
    <row r="159" spans="1:4" ht="15.75" customHeight="1">
      <c r="A159" s="157"/>
      <c r="B159" s="61"/>
      <c r="C159" s="158"/>
      <c r="D159" s="61"/>
    </row>
    <row r="160" spans="1:4" ht="15.75" customHeight="1">
      <c r="A160" s="157"/>
      <c r="B160" s="61"/>
      <c r="C160" s="158"/>
      <c r="D160" s="61"/>
    </row>
    <row r="161" spans="1:4" ht="15.75" customHeight="1">
      <c r="A161" s="157"/>
      <c r="B161" s="61"/>
      <c r="C161" s="158"/>
      <c r="D161" s="61"/>
    </row>
    <row r="162" spans="1:4" ht="15.75" customHeight="1">
      <c r="A162" s="157"/>
      <c r="B162" s="61"/>
      <c r="C162" s="158"/>
      <c r="D162" s="61"/>
    </row>
    <row r="163" spans="1:4" ht="15.75" customHeight="1">
      <c r="A163" s="157"/>
      <c r="B163" s="61"/>
      <c r="C163" s="158"/>
      <c r="D163" s="61"/>
    </row>
    <row r="164" spans="1:4" ht="15.75" customHeight="1">
      <c r="A164" s="157"/>
      <c r="B164" s="61"/>
      <c r="C164" s="158"/>
      <c r="D164" s="61"/>
    </row>
    <row r="165" spans="1:4" ht="15.75" customHeight="1">
      <c r="A165" s="157"/>
      <c r="B165" s="61"/>
      <c r="C165" s="158"/>
      <c r="D165" s="61"/>
    </row>
    <row r="166" spans="1:4" ht="15.75" customHeight="1">
      <c r="A166" s="157"/>
      <c r="B166" s="61"/>
      <c r="C166" s="158"/>
      <c r="D166" s="61"/>
    </row>
    <row r="167" spans="1:4" ht="15.75" customHeight="1">
      <c r="A167" s="157"/>
      <c r="B167" s="61"/>
      <c r="C167" s="158"/>
      <c r="D167" s="61"/>
    </row>
    <row r="168" spans="1:4" ht="15.75" customHeight="1">
      <c r="A168" s="157"/>
      <c r="B168" s="61"/>
      <c r="C168" s="158"/>
      <c r="D168" s="61"/>
    </row>
    <row r="169" spans="1:4" ht="15.75" customHeight="1">
      <c r="A169" s="157"/>
      <c r="B169" s="61"/>
      <c r="C169" s="158"/>
      <c r="D169" s="61"/>
    </row>
    <row r="170" spans="1:4" ht="15.75" customHeight="1">
      <c r="A170" s="157"/>
      <c r="B170" s="61"/>
      <c r="C170" s="158"/>
      <c r="D170" s="61"/>
    </row>
    <row r="171" spans="1:4" ht="15.75" customHeight="1">
      <c r="A171" s="157"/>
      <c r="B171" s="61"/>
      <c r="C171" s="158"/>
      <c r="D171" s="61"/>
    </row>
    <row r="172" spans="1:4" ht="15.75" customHeight="1">
      <c r="A172" s="157"/>
      <c r="B172" s="61"/>
      <c r="C172" s="158"/>
      <c r="D172" s="61"/>
    </row>
    <row r="173" spans="1:4" ht="15.75" customHeight="1">
      <c r="A173" s="157"/>
      <c r="B173" s="61"/>
      <c r="C173" s="158"/>
      <c r="D173" s="61"/>
    </row>
    <row r="174" spans="1:4" ht="15.75" customHeight="1">
      <c r="A174" s="157"/>
      <c r="B174" s="61"/>
      <c r="C174" s="158"/>
      <c r="D174" s="61"/>
    </row>
    <row r="175" spans="1:4" ht="15.75" customHeight="1">
      <c r="A175" s="157"/>
      <c r="B175" s="61"/>
      <c r="C175" s="158"/>
      <c r="D175" s="61"/>
    </row>
    <row r="176" spans="1:4" ht="15.75" customHeight="1">
      <c r="A176" s="157"/>
      <c r="B176" s="61"/>
      <c r="C176" s="158"/>
      <c r="D176" s="61"/>
    </row>
    <row r="177" spans="1:4" ht="15.75" customHeight="1">
      <c r="A177" s="157"/>
      <c r="B177" s="61"/>
      <c r="C177" s="158"/>
      <c r="D177" s="61"/>
    </row>
    <row r="178" spans="1:4" ht="15.75" customHeight="1">
      <c r="A178" s="157"/>
      <c r="B178" s="61"/>
      <c r="C178" s="158"/>
      <c r="D178" s="61"/>
    </row>
    <row r="179" spans="1:4" ht="15.75" customHeight="1">
      <c r="A179" s="157"/>
      <c r="B179" s="61"/>
      <c r="C179" s="158"/>
      <c r="D179" s="61"/>
    </row>
    <row r="180" spans="1:4" ht="15.75" customHeight="1">
      <c r="A180" s="157"/>
      <c r="B180" s="61"/>
      <c r="C180" s="158"/>
      <c r="D180" s="61"/>
    </row>
    <row r="181" spans="1:4" ht="15.75" customHeight="1">
      <c r="A181" s="157"/>
      <c r="B181" s="61"/>
      <c r="C181" s="158"/>
      <c r="D181" s="61"/>
    </row>
    <row r="182" spans="1:4" ht="15.75" customHeight="1">
      <c r="A182" s="157"/>
      <c r="B182" s="61"/>
      <c r="C182" s="158"/>
      <c r="D182" s="61"/>
    </row>
    <row r="183" spans="1:4" ht="15.75" customHeight="1">
      <c r="A183" s="157"/>
      <c r="B183" s="61"/>
      <c r="C183" s="158"/>
      <c r="D183" s="61"/>
    </row>
    <row r="184" spans="1:4" ht="15.75" customHeight="1">
      <c r="A184" s="157"/>
      <c r="B184" s="61"/>
      <c r="C184" s="158"/>
      <c r="D184" s="61"/>
    </row>
    <row r="185" spans="1:4" ht="15.75" customHeight="1">
      <c r="A185" s="157"/>
      <c r="B185" s="61"/>
      <c r="C185" s="158"/>
      <c r="D185" s="61"/>
    </row>
    <row r="186" spans="1:4" ht="15.75" customHeight="1">
      <c r="A186" s="157"/>
      <c r="B186" s="61"/>
      <c r="C186" s="158"/>
      <c r="D186" s="61"/>
    </row>
    <row r="187" spans="1:4" ht="15.75" customHeight="1">
      <c r="A187" s="157"/>
      <c r="B187" s="61"/>
      <c r="C187" s="158"/>
      <c r="D187" s="61"/>
    </row>
    <row r="188" spans="1:4" ht="15.75" customHeight="1">
      <c r="A188" s="157"/>
      <c r="B188" s="61"/>
      <c r="C188" s="158"/>
      <c r="D188" s="61"/>
    </row>
    <row r="189" spans="1:4" ht="15.75" customHeight="1">
      <c r="A189" s="157"/>
      <c r="B189" s="61"/>
      <c r="C189" s="158"/>
      <c r="D189" s="61"/>
    </row>
    <row r="190" spans="1:4" ht="15.75" customHeight="1">
      <c r="A190" s="157"/>
      <c r="B190" s="61"/>
      <c r="C190" s="158"/>
      <c r="D190" s="61"/>
    </row>
    <row r="191" spans="1:4" ht="15.75" customHeight="1">
      <c r="A191" s="157"/>
      <c r="B191" s="61"/>
      <c r="C191" s="158"/>
      <c r="D191" s="61"/>
    </row>
    <row r="192" spans="1:4" ht="15.75" customHeight="1">
      <c r="A192" s="157"/>
      <c r="B192" s="61"/>
      <c r="C192" s="158"/>
      <c r="D192" s="61"/>
    </row>
    <row r="193" spans="1:4" ht="15.75" customHeight="1">
      <c r="A193" s="157"/>
      <c r="B193" s="61"/>
      <c r="C193" s="158"/>
      <c r="D193" s="61"/>
    </row>
    <row r="194" spans="1:4" ht="15.75" customHeight="1">
      <c r="A194" s="157"/>
      <c r="B194" s="61"/>
      <c r="C194" s="158"/>
      <c r="D194" s="61"/>
    </row>
    <row r="195" spans="1:4" ht="15.75" customHeight="1">
      <c r="A195" s="157"/>
      <c r="B195" s="61"/>
      <c r="C195" s="158"/>
      <c r="D195" s="61"/>
    </row>
    <row r="196" spans="1:4" ht="15.75" customHeight="1">
      <c r="A196" s="157"/>
      <c r="B196" s="61"/>
      <c r="C196" s="158"/>
      <c r="D196" s="61"/>
    </row>
    <row r="197" spans="1:4" ht="15.75" customHeight="1">
      <c r="A197" s="157"/>
      <c r="B197" s="61"/>
      <c r="C197" s="158"/>
      <c r="D197" s="61"/>
    </row>
    <row r="198" spans="1:4" ht="15.75" customHeight="1">
      <c r="A198" s="157"/>
      <c r="B198" s="61"/>
      <c r="C198" s="158"/>
      <c r="D198" s="61"/>
    </row>
    <row r="199" spans="1:4" ht="15.75" customHeight="1">
      <c r="A199" s="157"/>
      <c r="B199" s="61"/>
      <c r="C199" s="158"/>
      <c r="D199" s="61"/>
    </row>
    <row r="200" spans="1:4" ht="15.75" customHeight="1">
      <c r="A200" s="157"/>
      <c r="B200" s="61"/>
      <c r="C200" s="158"/>
      <c r="D200" s="61"/>
    </row>
    <row r="201" spans="1:4" ht="15.75" customHeight="1">
      <c r="A201" s="157"/>
      <c r="B201" s="61"/>
      <c r="C201" s="158"/>
      <c r="D201" s="61"/>
    </row>
    <row r="202" spans="1:4" ht="15.75" customHeight="1">
      <c r="A202" s="157"/>
      <c r="B202" s="61"/>
      <c r="C202" s="158"/>
      <c r="D202" s="61"/>
    </row>
    <row r="203" spans="1:4" ht="15.75" customHeight="1">
      <c r="A203" s="157"/>
      <c r="B203" s="61"/>
      <c r="C203" s="158"/>
      <c r="D203" s="61"/>
    </row>
    <row r="204" spans="1:4" ht="15.75" customHeight="1">
      <c r="A204" s="157"/>
      <c r="B204" s="61"/>
      <c r="C204" s="158"/>
      <c r="D204" s="61"/>
    </row>
    <row r="205" spans="1:4" ht="15.75" customHeight="1">
      <c r="A205" s="157"/>
      <c r="B205" s="61"/>
      <c r="C205" s="158"/>
      <c r="D205" s="61"/>
    </row>
    <row r="206" spans="1:4" ht="15.75" customHeight="1">
      <c r="A206" s="157"/>
      <c r="B206" s="61"/>
      <c r="C206" s="158"/>
      <c r="D206" s="61"/>
    </row>
    <row r="207" spans="1:4" ht="15.75" customHeight="1">
      <c r="A207" s="157"/>
      <c r="B207" s="61"/>
      <c r="C207" s="158"/>
      <c r="D207" s="61"/>
    </row>
    <row r="208" spans="1:4" ht="15.75" customHeight="1">
      <c r="A208" s="157"/>
      <c r="B208" s="61"/>
      <c r="C208" s="158"/>
      <c r="D208" s="61"/>
    </row>
    <row r="209" spans="1:4" ht="15.75" customHeight="1">
      <c r="A209" s="157"/>
      <c r="B209" s="61"/>
      <c r="C209" s="158"/>
      <c r="D209" s="61"/>
    </row>
    <row r="210" spans="1:4" ht="15.75" customHeight="1">
      <c r="A210" s="157"/>
      <c r="B210" s="61"/>
      <c r="C210" s="158"/>
      <c r="D210" s="61"/>
    </row>
    <row r="211" spans="1:4" ht="15.75" customHeight="1">
      <c r="A211" s="157"/>
      <c r="B211" s="61"/>
      <c r="C211" s="158"/>
      <c r="D211" s="61"/>
    </row>
    <row r="212" spans="1:4" ht="15.75" customHeight="1">
      <c r="A212" s="157"/>
      <c r="B212" s="61"/>
      <c r="C212" s="158"/>
      <c r="D212" s="61"/>
    </row>
    <row r="213" spans="1:4" ht="15.75" customHeight="1">
      <c r="A213" s="157"/>
      <c r="B213" s="61"/>
      <c r="C213" s="158"/>
      <c r="D213" s="61"/>
    </row>
    <row r="214" spans="1:4" ht="15.75" customHeight="1">
      <c r="A214" s="157"/>
      <c r="B214" s="61"/>
      <c r="C214" s="158"/>
      <c r="D214" s="61"/>
    </row>
    <row r="215" spans="1:4" ht="15.75" customHeight="1">
      <c r="A215" s="157"/>
      <c r="B215" s="61"/>
      <c r="C215" s="158"/>
      <c r="D215" s="61"/>
    </row>
    <row r="216" spans="1:4" ht="15.75" customHeight="1">
      <c r="A216" s="157"/>
      <c r="B216" s="61"/>
      <c r="C216" s="158"/>
      <c r="D216" s="61"/>
    </row>
    <row r="217" spans="1:4" ht="15.75" customHeight="1">
      <c r="A217" s="157"/>
      <c r="B217" s="61"/>
      <c r="C217" s="158"/>
      <c r="D217" s="61"/>
    </row>
    <row r="218" spans="1:4" ht="15.75" customHeight="1">
      <c r="A218" s="157"/>
      <c r="B218" s="61"/>
      <c r="C218" s="158"/>
      <c r="D218" s="61"/>
    </row>
    <row r="219" spans="1:4" ht="15.75" customHeight="1">
      <c r="A219" s="157"/>
      <c r="B219" s="61"/>
      <c r="C219" s="158"/>
      <c r="D219" s="61"/>
    </row>
    <row r="220" spans="1:4" ht="15.75" customHeight="1">
      <c r="A220" s="157"/>
      <c r="B220" s="61"/>
      <c r="C220" s="158"/>
      <c r="D220" s="61"/>
    </row>
    <row r="221" spans="1:4" ht="15.75" customHeight="1">
      <c r="A221" s="157"/>
      <c r="B221" s="61"/>
      <c r="C221" s="158"/>
      <c r="D221" s="61"/>
    </row>
    <row r="222" spans="1:4" ht="15.75" customHeight="1">
      <c r="A222" s="157"/>
      <c r="B222" s="61"/>
      <c r="C222" s="158"/>
      <c r="D222" s="61"/>
    </row>
    <row r="223" spans="1:4" ht="15.75" customHeight="1">
      <c r="A223" s="157"/>
      <c r="B223" s="61"/>
      <c r="C223" s="158"/>
      <c r="D223" s="61"/>
    </row>
    <row r="224" spans="1:4" ht="15.75" customHeight="1">
      <c r="A224" s="157"/>
      <c r="B224" s="61"/>
      <c r="C224" s="158"/>
      <c r="D224" s="61"/>
    </row>
    <row r="225" spans="1:4" ht="15.75" customHeight="1">
      <c r="A225" s="157"/>
      <c r="B225" s="61"/>
      <c r="C225" s="158"/>
      <c r="D225" s="61"/>
    </row>
    <row r="226" spans="1:4" ht="15.75" customHeight="1">
      <c r="A226" s="157"/>
      <c r="B226" s="61"/>
      <c r="C226" s="158"/>
      <c r="D226" s="61"/>
    </row>
    <row r="227" spans="1:4" ht="15.75" customHeight="1">
      <c r="A227" s="157"/>
      <c r="B227" s="61"/>
      <c r="C227" s="158"/>
      <c r="D227" s="61"/>
    </row>
    <row r="228" spans="1:4" ht="15.75" customHeight="1">
      <c r="A228" s="157"/>
      <c r="B228" s="61"/>
      <c r="C228" s="158"/>
      <c r="D228" s="61"/>
    </row>
    <row r="229" spans="1:4" ht="15.75" customHeight="1">
      <c r="A229" s="157"/>
      <c r="B229" s="61"/>
      <c r="C229" s="158"/>
      <c r="D229" s="61"/>
    </row>
    <row r="230" spans="1:4" ht="15.75" customHeight="1">
      <c r="A230" s="157"/>
      <c r="B230" s="61"/>
      <c r="C230" s="158"/>
      <c r="D230" s="61"/>
    </row>
    <row r="231" spans="1:4" ht="15.75" customHeight="1">
      <c r="A231" s="157"/>
      <c r="B231" s="61"/>
      <c r="C231" s="158"/>
      <c r="D231" s="61"/>
    </row>
    <row r="232" spans="1:4" ht="15.75" customHeight="1">
      <c r="A232" s="157"/>
      <c r="B232" s="61"/>
      <c r="C232" s="158"/>
      <c r="D232" s="61"/>
    </row>
    <row r="233" spans="1:4" ht="15.75" customHeight="1">
      <c r="A233" s="157"/>
      <c r="B233" s="61"/>
      <c r="C233" s="158"/>
      <c r="D233" s="61"/>
    </row>
    <row r="234" spans="1:4" ht="15.75" customHeight="1">
      <c r="A234" s="157"/>
      <c r="B234" s="61"/>
      <c r="C234" s="158"/>
      <c r="D234" s="61"/>
    </row>
    <row r="235" spans="1:4" ht="15.75" customHeight="1">
      <c r="A235" s="157"/>
      <c r="B235" s="61"/>
      <c r="C235" s="158"/>
      <c r="D235" s="61"/>
    </row>
    <row r="236" spans="1:4" ht="15.75" customHeight="1">
      <c r="A236" s="157"/>
      <c r="B236" s="61"/>
      <c r="C236" s="158"/>
      <c r="D236" s="61"/>
    </row>
    <row r="237" spans="1:4" ht="15.75" customHeight="1">
      <c r="A237" s="157"/>
      <c r="B237" s="61"/>
      <c r="C237" s="158"/>
      <c r="D237" s="61"/>
    </row>
    <row r="238" spans="1:4" ht="15.75" customHeight="1">
      <c r="A238" s="157"/>
      <c r="B238" s="61"/>
      <c r="C238" s="158"/>
      <c r="D238" s="61"/>
    </row>
    <row r="239" spans="1:4" ht="15.75" customHeight="1">
      <c r="A239" s="157"/>
      <c r="B239" s="61"/>
      <c r="C239" s="158"/>
      <c r="D239" s="61"/>
    </row>
    <row r="240" spans="1:4" ht="15.75" customHeight="1">
      <c r="A240" s="157"/>
      <c r="B240" s="61"/>
      <c r="C240" s="158"/>
      <c r="D240" s="61"/>
    </row>
    <row r="241" spans="1:4" ht="15.75" customHeight="1">
      <c r="A241" s="157"/>
      <c r="B241" s="61"/>
      <c r="C241" s="158"/>
      <c r="D241" s="61"/>
    </row>
    <row r="242" spans="1:4" ht="15.75" customHeight="1">
      <c r="A242" s="157"/>
      <c r="B242" s="61"/>
      <c r="C242" s="158"/>
      <c r="D242" s="61"/>
    </row>
    <row r="243" spans="1:4" ht="15.75" customHeight="1">
      <c r="A243" s="157"/>
      <c r="B243" s="61"/>
      <c r="C243" s="158"/>
      <c r="D243" s="61"/>
    </row>
    <row r="244" spans="1:4" ht="15.75" customHeight="1">
      <c r="A244" s="157"/>
      <c r="B244" s="61"/>
      <c r="C244" s="158"/>
      <c r="D244" s="61"/>
    </row>
    <row r="245" spans="1:4" ht="15.75" customHeight="1">
      <c r="A245" s="157"/>
      <c r="B245" s="61"/>
      <c r="C245" s="158"/>
      <c r="D245" s="61"/>
    </row>
    <row r="246" spans="1:4" ht="15.75" customHeight="1">
      <c r="A246" s="157"/>
      <c r="B246" s="61"/>
      <c r="C246" s="158"/>
      <c r="D246" s="61"/>
    </row>
    <row r="247" spans="1:4" ht="15.75" customHeight="1">
      <c r="A247" s="157"/>
      <c r="B247" s="61"/>
      <c r="C247" s="158"/>
      <c r="D247" s="61"/>
    </row>
    <row r="248" spans="1:4" ht="15.75" customHeight="1">
      <c r="A248" s="157"/>
      <c r="B248" s="61"/>
      <c r="C248" s="158"/>
      <c r="D248" s="61"/>
    </row>
    <row r="249" spans="1:4" ht="15.75" customHeight="1">
      <c r="A249" s="157"/>
      <c r="B249" s="61"/>
      <c r="C249" s="158"/>
      <c r="D249" s="61"/>
    </row>
    <row r="250" spans="1:4" ht="15.75" customHeight="1">
      <c r="A250" s="157"/>
      <c r="B250" s="61"/>
      <c r="C250" s="158"/>
      <c r="D250" s="61"/>
    </row>
    <row r="251" spans="1:4" ht="15.75" customHeight="1">
      <c r="A251" s="157"/>
      <c r="B251" s="61"/>
      <c r="C251" s="158"/>
      <c r="D251" s="61"/>
    </row>
    <row r="252" spans="1:4" ht="15.75" customHeight="1">
      <c r="A252" s="157"/>
      <c r="B252" s="61"/>
      <c r="C252" s="158"/>
      <c r="D252" s="61"/>
    </row>
    <row r="253" spans="1:4" ht="15.75" customHeight="1">
      <c r="A253" s="157"/>
      <c r="B253" s="61"/>
      <c r="C253" s="158"/>
      <c r="D253" s="61"/>
    </row>
    <row r="254" spans="1:4" ht="15.75" customHeight="1">
      <c r="A254" s="157"/>
      <c r="B254" s="61"/>
      <c r="C254" s="158"/>
      <c r="D254" s="61"/>
    </row>
    <row r="255" spans="1:4" ht="15.75" customHeight="1">
      <c r="A255" s="157"/>
      <c r="B255" s="61"/>
      <c r="C255" s="158"/>
      <c r="D255" s="61"/>
    </row>
    <row r="256" spans="1:4" ht="15.75" customHeight="1">
      <c r="A256" s="157"/>
      <c r="B256" s="61"/>
      <c r="C256" s="158"/>
      <c r="D256" s="61"/>
    </row>
    <row r="257" spans="1:4" ht="15.75" customHeight="1">
      <c r="A257" s="157"/>
      <c r="B257" s="61"/>
      <c r="C257" s="158"/>
      <c r="D257" s="61"/>
    </row>
    <row r="258" spans="1:4" ht="15.75" customHeight="1">
      <c r="A258" s="157"/>
      <c r="B258" s="61"/>
      <c r="C258" s="158"/>
      <c r="D258" s="61"/>
    </row>
    <row r="259" spans="1:4" ht="15.75" customHeight="1">
      <c r="A259" s="157"/>
      <c r="B259" s="61"/>
      <c r="C259" s="158"/>
      <c r="D259" s="61"/>
    </row>
    <row r="260" spans="1:4" ht="15.75" customHeight="1">
      <c r="A260" s="157"/>
      <c r="B260" s="61"/>
      <c r="C260" s="158"/>
      <c r="D260" s="61"/>
    </row>
    <row r="261" spans="1:4" ht="15.75" customHeight="1">
      <c r="A261" s="157"/>
      <c r="B261" s="61"/>
      <c r="C261" s="158"/>
      <c r="D261" s="61"/>
    </row>
    <row r="262" spans="1:4" ht="15.75" customHeight="1">
      <c r="A262" s="157"/>
      <c r="B262" s="61"/>
      <c r="C262" s="158"/>
      <c r="D262" s="61"/>
    </row>
    <row r="263" spans="1:4" ht="15.75" customHeight="1">
      <c r="A263" s="157"/>
      <c r="B263" s="61"/>
      <c r="C263" s="158"/>
      <c r="D263" s="61"/>
    </row>
    <row r="264" spans="1:4" ht="15.75" customHeight="1">
      <c r="A264" s="157"/>
      <c r="B264" s="61"/>
      <c r="C264" s="158"/>
      <c r="D264" s="61"/>
    </row>
    <row r="265" spans="1:4" ht="15.75" customHeight="1">
      <c r="A265" s="157"/>
      <c r="B265" s="61"/>
      <c r="C265" s="158"/>
      <c r="D265" s="61"/>
    </row>
    <row r="266" spans="1:4" ht="15.75" customHeight="1">
      <c r="A266" s="157"/>
      <c r="B266" s="61"/>
      <c r="C266" s="158"/>
      <c r="D266" s="61"/>
    </row>
    <row r="267" spans="1:4" ht="15.75" customHeight="1">
      <c r="A267" s="157"/>
      <c r="B267" s="61"/>
      <c r="C267" s="158"/>
      <c r="D267" s="61"/>
    </row>
    <row r="268" spans="1:4" ht="15.75" customHeight="1">
      <c r="A268" s="157"/>
      <c r="B268" s="61"/>
      <c r="C268" s="158"/>
      <c r="D268" s="61"/>
    </row>
    <row r="269" spans="1:4" ht="15.75" customHeight="1">
      <c r="A269" s="157"/>
      <c r="B269" s="61"/>
      <c r="C269" s="158"/>
      <c r="D269" s="61"/>
    </row>
    <row r="270" spans="1:4" ht="15.75" customHeight="1">
      <c r="A270" s="157"/>
      <c r="B270" s="61"/>
      <c r="C270" s="158"/>
      <c r="D270" s="61"/>
    </row>
    <row r="271" spans="1:4" ht="15.75" customHeight="1">
      <c r="A271" s="157"/>
      <c r="B271" s="61"/>
      <c r="C271" s="158"/>
      <c r="D271" s="61"/>
    </row>
    <row r="272" spans="1:4" ht="15.75" customHeight="1">
      <c r="A272" s="157"/>
      <c r="B272" s="61"/>
      <c r="C272" s="158"/>
      <c r="D272" s="61"/>
    </row>
    <row r="273" spans="1:4" ht="15.75" customHeight="1">
      <c r="A273" s="157"/>
      <c r="B273" s="61"/>
      <c r="C273" s="158"/>
      <c r="D273" s="61"/>
    </row>
    <row r="274" spans="1:4" ht="15.75" customHeight="1">
      <c r="A274" s="157"/>
      <c r="B274" s="61"/>
      <c r="C274" s="158"/>
      <c r="D274" s="61"/>
    </row>
    <row r="275" spans="1:4" ht="15.75" customHeight="1">
      <c r="A275" s="157"/>
      <c r="B275" s="61"/>
      <c r="C275" s="158"/>
      <c r="D275" s="61"/>
    </row>
    <row r="276" spans="1:4" ht="15.75" customHeight="1">
      <c r="A276" s="157"/>
      <c r="B276" s="61"/>
      <c r="C276" s="158"/>
      <c r="D276" s="61"/>
    </row>
    <row r="277" spans="1:4" ht="15.75" customHeight="1">
      <c r="A277" s="157"/>
      <c r="B277" s="61"/>
      <c r="C277" s="158"/>
      <c r="D277" s="61"/>
    </row>
    <row r="278" spans="1:4" ht="15.75" customHeight="1">
      <c r="A278" s="157"/>
      <c r="B278" s="61"/>
      <c r="C278" s="158"/>
      <c r="D278" s="61"/>
    </row>
    <row r="279" spans="1:4" ht="15.75" customHeight="1">
      <c r="A279" s="157"/>
      <c r="B279" s="61"/>
      <c r="C279" s="158"/>
      <c r="D279" s="61"/>
    </row>
    <row r="280" spans="1:4" ht="15.75" customHeight="1">
      <c r="A280" s="157"/>
      <c r="B280" s="61"/>
      <c r="C280" s="158"/>
      <c r="D280" s="61"/>
    </row>
    <row r="281" spans="1:4" ht="15.75" customHeight="1">
      <c r="A281" s="157"/>
      <c r="B281" s="61"/>
      <c r="C281" s="158"/>
      <c r="D281" s="61"/>
    </row>
    <row r="282" spans="1:4" ht="15.75" customHeight="1">
      <c r="A282" s="157"/>
      <c r="B282" s="61"/>
      <c r="C282" s="158"/>
      <c r="D282" s="61"/>
    </row>
    <row r="283" spans="1:4" ht="15.75" customHeight="1">
      <c r="A283" s="157"/>
      <c r="B283" s="61"/>
      <c r="C283" s="158"/>
      <c r="D283" s="61"/>
    </row>
    <row r="284" spans="1:4" ht="15.75" customHeight="1">
      <c r="A284" s="157"/>
      <c r="B284" s="61"/>
      <c r="C284" s="158"/>
      <c r="D284" s="61"/>
    </row>
    <row r="285" spans="1:4" ht="15.75" customHeight="1">
      <c r="A285" s="157"/>
      <c r="B285" s="61"/>
      <c r="C285" s="158"/>
      <c r="D285" s="61"/>
    </row>
    <row r="286" spans="1:4" ht="15.75" customHeight="1">
      <c r="A286" s="157"/>
      <c r="B286" s="61"/>
      <c r="C286" s="158"/>
      <c r="D286" s="61"/>
    </row>
    <row r="287" spans="1:4" ht="15.75" customHeight="1">
      <c r="A287" s="157"/>
      <c r="B287" s="61"/>
      <c r="C287" s="158"/>
      <c r="D287" s="61"/>
    </row>
    <row r="288" spans="1:4" ht="15.75" customHeight="1">
      <c r="A288" s="157"/>
      <c r="B288" s="61"/>
      <c r="C288" s="158"/>
      <c r="D288" s="61"/>
    </row>
    <row r="289" spans="1:4" ht="15.75" customHeight="1">
      <c r="A289" s="157"/>
      <c r="B289" s="61"/>
      <c r="C289" s="158"/>
      <c r="D289" s="61"/>
    </row>
    <row r="290" spans="1:4" ht="15.75" customHeight="1">
      <c r="A290" s="157"/>
      <c r="B290" s="61"/>
      <c r="C290" s="158"/>
      <c r="D290" s="61"/>
    </row>
    <row r="291" spans="1:4" ht="15.75" customHeight="1">
      <c r="A291" s="157"/>
      <c r="B291" s="61"/>
      <c r="C291" s="158"/>
      <c r="D291" s="61"/>
    </row>
    <row r="292" spans="1:4" ht="15.75" customHeight="1">
      <c r="A292" s="157"/>
      <c r="B292" s="61"/>
      <c r="C292" s="158"/>
      <c r="D292" s="61"/>
    </row>
    <row r="293" spans="1:4" ht="15.75" customHeight="1">
      <c r="A293" s="157"/>
      <c r="B293" s="61"/>
      <c r="C293" s="158"/>
      <c r="D293" s="61"/>
    </row>
    <row r="294" spans="1:4" ht="15.75" customHeight="1">
      <c r="A294" s="157"/>
      <c r="B294" s="61"/>
      <c r="C294" s="158"/>
      <c r="D294" s="61"/>
    </row>
    <row r="295" spans="1:4" ht="15.75" customHeight="1">
      <c r="A295" s="157"/>
      <c r="B295" s="61"/>
      <c r="C295" s="158"/>
      <c r="D295" s="61"/>
    </row>
    <row r="296" spans="1:4" ht="15.75" customHeight="1">
      <c r="A296" s="157"/>
      <c r="B296" s="61"/>
      <c r="C296" s="158"/>
      <c r="D296" s="61"/>
    </row>
    <row r="297" spans="1:4" ht="15.75" customHeight="1">
      <c r="A297" s="157"/>
      <c r="B297" s="61"/>
      <c r="C297" s="158"/>
      <c r="D297" s="61"/>
    </row>
    <row r="298" spans="1:4" ht="15.75" customHeight="1">
      <c r="A298" s="157"/>
      <c r="B298" s="61"/>
      <c r="C298" s="158"/>
      <c r="D298" s="61"/>
    </row>
    <row r="299" spans="1:4" ht="15.75" customHeight="1">
      <c r="A299" s="157"/>
      <c r="B299" s="61"/>
      <c r="C299" s="158"/>
      <c r="D299" s="61"/>
    </row>
    <row r="300" spans="1:4" ht="15.75" customHeight="1">
      <c r="A300" s="157"/>
      <c r="B300" s="61"/>
      <c r="C300" s="158"/>
      <c r="D300" s="61"/>
    </row>
    <row r="301" spans="1:4" ht="15.75" customHeight="1">
      <c r="A301" s="157"/>
      <c r="B301" s="61"/>
      <c r="C301" s="158"/>
      <c r="D301" s="61"/>
    </row>
    <row r="302" spans="1:4" ht="15.75" customHeight="1">
      <c r="A302" s="157"/>
      <c r="B302" s="61"/>
      <c r="C302" s="158"/>
      <c r="D302" s="61"/>
    </row>
    <row r="303" spans="1:4" ht="15.75" customHeight="1">
      <c r="A303" s="157"/>
      <c r="B303" s="61"/>
      <c r="C303" s="158"/>
      <c r="D303" s="61"/>
    </row>
    <row r="304" spans="1:4" ht="15.75" customHeight="1">
      <c r="A304" s="157"/>
      <c r="B304" s="61"/>
      <c r="C304" s="158"/>
      <c r="D304" s="61"/>
    </row>
    <row r="305" spans="1:4" ht="15.75" customHeight="1">
      <c r="A305" s="157"/>
      <c r="B305" s="61"/>
      <c r="C305" s="158"/>
      <c r="D305" s="61"/>
    </row>
    <row r="306" spans="1:4" ht="15.75" customHeight="1">
      <c r="A306" s="157"/>
      <c r="B306" s="61"/>
      <c r="C306" s="158"/>
      <c r="D306" s="61"/>
    </row>
    <row r="307" spans="1:4" ht="15.75" customHeight="1">
      <c r="A307" s="157"/>
      <c r="B307" s="61"/>
      <c r="C307" s="158"/>
      <c r="D307" s="61"/>
    </row>
    <row r="308" spans="1:4" ht="15.75" customHeight="1">
      <c r="A308" s="157"/>
      <c r="B308" s="61"/>
      <c r="C308" s="158"/>
      <c r="D308" s="61"/>
    </row>
    <row r="309" spans="1:4" ht="15.75" customHeight="1">
      <c r="A309" s="157"/>
      <c r="B309" s="61"/>
      <c r="C309" s="158"/>
      <c r="D309" s="61"/>
    </row>
    <row r="310" spans="1:4" ht="15.75" customHeight="1">
      <c r="A310" s="157"/>
      <c r="B310" s="61"/>
      <c r="C310" s="158"/>
      <c r="D310" s="61"/>
    </row>
    <row r="311" spans="1:4" ht="15.75" customHeight="1">
      <c r="A311" s="157"/>
      <c r="B311" s="61"/>
      <c r="C311" s="158"/>
      <c r="D311" s="61"/>
    </row>
    <row r="312" spans="1:4" ht="15.75" customHeight="1">
      <c r="A312" s="157"/>
      <c r="B312" s="61"/>
      <c r="C312" s="158"/>
      <c r="D312" s="61"/>
    </row>
    <row r="313" spans="1:4" ht="15.75" customHeight="1">
      <c r="A313" s="157"/>
      <c r="B313" s="61"/>
      <c r="C313" s="158"/>
      <c r="D313" s="61"/>
    </row>
    <row r="314" spans="1:4" ht="15.75" customHeight="1">
      <c r="A314" s="157"/>
      <c r="B314" s="61"/>
      <c r="C314" s="158"/>
      <c r="D314" s="61"/>
    </row>
    <row r="315" spans="1:4" ht="15.75" customHeight="1">
      <c r="A315" s="157"/>
      <c r="B315" s="61"/>
      <c r="C315" s="158"/>
      <c r="D315" s="61"/>
    </row>
    <row r="316" spans="1:4" ht="15.75" customHeight="1">
      <c r="A316" s="157"/>
      <c r="B316" s="61"/>
      <c r="C316" s="158"/>
      <c r="D316" s="61"/>
    </row>
    <row r="317" spans="1:4" ht="15.75" customHeight="1">
      <c r="A317" s="157"/>
      <c r="B317" s="61"/>
      <c r="C317" s="158"/>
      <c r="D317" s="61"/>
    </row>
    <row r="318" spans="1:4" ht="15.75" customHeight="1">
      <c r="A318" s="157"/>
      <c r="B318" s="61"/>
      <c r="C318" s="158"/>
      <c r="D318" s="61"/>
    </row>
    <row r="319" spans="1:4" ht="15.75" customHeight="1">
      <c r="A319" s="157"/>
      <c r="B319" s="61"/>
      <c r="C319" s="158"/>
      <c r="D319" s="61"/>
    </row>
    <row r="320" spans="1:4" ht="15.75" customHeight="1">
      <c r="A320" s="157"/>
      <c r="B320" s="61"/>
      <c r="C320" s="158"/>
      <c r="D320" s="61"/>
    </row>
    <row r="321" spans="1:4" ht="15.75" customHeight="1">
      <c r="A321" s="157"/>
      <c r="B321" s="61"/>
      <c r="C321" s="158"/>
      <c r="D321" s="61"/>
    </row>
    <row r="322" spans="1:4" ht="15.75" customHeight="1">
      <c r="A322" s="157"/>
      <c r="B322" s="61"/>
      <c r="C322" s="158"/>
      <c r="D322" s="61"/>
    </row>
    <row r="323" spans="1:4" ht="15.75" customHeight="1">
      <c r="A323" s="157"/>
      <c r="B323" s="61"/>
      <c r="C323" s="158"/>
      <c r="D323" s="61"/>
    </row>
    <row r="324" spans="1:4" ht="15.75" customHeight="1">
      <c r="A324" s="157"/>
      <c r="B324" s="61"/>
      <c r="C324" s="158"/>
      <c r="D324" s="61"/>
    </row>
    <row r="325" spans="1:4" ht="15.75" customHeight="1">
      <c r="A325" s="157"/>
      <c r="B325" s="61"/>
      <c r="C325" s="158"/>
      <c r="D325" s="61"/>
    </row>
    <row r="326" spans="1:4" ht="15.75" customHeight="1">
      <c r="A326" s="157"/>
      <c r="B326" s="61"/>
      <c r="C326" s="158"/>
      <c r="D326" s="61"/>
    </row>
    <row r="327" spans="1:4" ht="15.75" customHeight="1">
      <c r="A327" s="157"/>
      <c r="B327" s="61"/>
      <c r="C327" s="158"/>
      <c r="D327" s="61"/>
    </row>
    <row r="328" spans="1:4" ht="15.75" customHeight="1">
      <c r="A328" s="157"/>
      <c r="B328" s="61"/>
      <c r="C328" s="158"/>
      <c r="D328" s="61"/>
    </row>
    <row r="329" spans="1:4" ht="15.75" customHeight="1">
      <c r="A329" s="157"/>
      <c r="B329" s="61"/>
      <c r="C329" s="158"/>
      <c r="D329" s="61"/>
    </row>
    <row r="330" spans="1:4" ht="15.75" customHeight="1">
      <c r="A330" s="157"/>
      <c r="B330" s="61"/>
      <c r="C330" s="158"/>
      <c r="D330" s="61"/>
    </row>
    <row r="331" spans="1:4" ht="15.75" customHeight="1">
      <c r="A331" s="157"/>
      <c r="B331" s="61"/>
      <c r="C331" s="158"/>
      <c r="D331" s="61"/>
    </row>
    <row r="332" spans="1:4" ht="15.75" customHeight="1">
      <c r="A332" s="157"/>
      <c r="B332" s="61"/>
      <c r="C332" s="158"/>
      <c r="D332" s="61"/>
    </row>
    <row r="333" spans="1:4" ht="15.75" customHeight="1">
      <c r="A333" s="157"/>
      <c r="B333" s="61"/>
      <c r="C333" s="158"/>
      <c r="D333" s="61"/>
    </row>
    <row r="334" spans="1:4" ht="15.75" customHeight="1">
      <c r="A334" s="157"/>
      <c r="B334" s="61"/>
      <c r="C334" s="158"/>
      <c r="D334" s="61"/>
    </row>
    <row r="335" spans="1:4" ht="15.75" customHeight="1">
      <c r="A335" s="157"/>
      <c r="B335" s="61"/>
      <c r="C335" s="158"/>
      <c r="D335" s="61"/>
    </row>
    <row r="336" spans="1:4" ht="15.75" customHeight="1">
      <c r="A336" s="157"/>
      <c r="B336" s="61"/>
      <c r="C336" s="158"/>
      <c r="D336" s="61"/>
    </row>
    <row r="337" spans="1:4" ht="15.75" customHeight="1">
      <c r="A337" s="157"/>
      <c r="B337" s="61"/>
      <c r="C337" s="158"/>
      <c r="D337" s="61"/>
    </row>
    <row r="338" spans="1:4" ht="15.75" customHeight="1">
      <c r="A338" s="157"/>
      <c r="B338" s="61"/>
      <c r="C338" s="158"/>
      <c r="D338" s="61"/>
    </row>
    <row r="339" spans="1:4" ht="15.75" customHeight="1">
      <c r="A339" s="157"/>
      <c r="B339" s="61"/>
      <c r="C339" s="158"/>
      <c r="D339" s="61"/>
    </row>
    <row r="340" spans="1:4" ht="15.75" customHeight="1">
      <c r="A340" s="157"/>
      <c r="B340" s="61"/>
      <c r="C340" s="158"/>
      <c r="D340" s="61"/>
    </row>
    <row r="341" spans="1:4" ht="15.75" customHeight="1">
      <c r="A341" s="157"/>
      <c r="B341" s="61"/>
      <c r="C341" s="158"/>
      <c r="D341" s="61"/>
    </row>
    <row r="342" spans="1:4" ht="15.75" customHeight="1">
      <c r="A342" s="157"/>
      <c r="B342" s="61"/>
      <c r="C342" s="158"/>
      <c r="D342" s="61"/>
    </row>
    <row r="343" spans="1:4" ht="15.75" customHeight="1">
      <c r="A343" s="157"/>
      <c r="B343" s="61"/>
      <c r="C343" s="158"/>
      <c r="D343" s="61"/>
    </row>
    <row r="344" spans="1:4" ht="15.75" customHeight="1">
      <c r="A344" s="157"/>
      <c r="B344" s="61"/>
      <c r="C344" s="158"/>
      <c r="D344" s="61"/>
    </row>
    <row r="345" spans="1:4" ht="15.75" customHeight="1">
      <c r="A345" s="157"/>
      <c r="B345" s="61"/>
      <c r="C345" s="158"/>
      <c r="D345" s="61"/>
    </row>
    <row r="346" spans="1:4" ht="15.75" customHeight="1">
      <c r="A346" s="157"/>
      <c r="B346" s="61"/>
      <c r="C346" s="158"/>
      <c r="D346" s="61"/>
    </row>
    <row r="347" spans="1:4" ht="15.75" customHeight="1">
      <c r="A347" s="157"/>
      <c r="B347" s="61"/>
      <c r="C347" s="158"/>
      <c r="D347" s="61"/>
    </row>
    <row r="348" spans="1:4" ht="15.75" customHeight="1">
      <c r="A348" s="157"/>
      <c r="B348" s="61"/>
      <c r="C348" s="158"/>
      <c r="D348" s="61"/>
    </row>
    <row r="349" spans="1:4" ht="15.75" customHeight="1">
      <c r="A349" s="157"/>
      <c r="B349" s="61"/>
      <c r="C349" s="158"/>
      <c r="D349" s="61"/>
    </row>
    <row r="350" spans="1:4" ht="15.75" customHeight="1">
      <c r="A350" s="157"/>
      <c r="B350" s="61"/>
      <c r="C350" s="158"/>
      <c r="D350" s="61"/>
    </row>
    <row r="351" spans="1:4" ht="15.75" customHeight="1">
      <c r="A351" s="157"/>
      <c r="B351" s="61"/>
      <c r="C351" s="158"/>
      <c r="D351" s="61"/>
    </row>
    <row r="352" spans="1:4" ht="15.75" customHeight="1">
      <c r="A352" s="157"/>
      <c r="B352" s="61"/>
      <c r="C352" s="158"/>
      <c r="D352" s="61"/>
    </row>
    <row r="353" spans="1:4" ht="15.75" customHeight="1">
      <c r="A353" s="157"/>
      <c r="B353" s="61"/>
      <c r="C353" s="158"/>
      <c r="D353" s="61"/>
    </row>
    <row r="354" spans="1:4" ht="15.75" customHeight="1">
      <c r="A354" s="157"/>
      <c r="B354" s="61"/>
      <c r="C354" s="158"/>
      <c r="D354" s="61"/>
    </row>
    <row r="355" spans="1:4" ht="15.75" customHeight="1">
      <c r="A355" s="157"/>
      <c r="B355" s="61"/>
      <c r="C355" s="158"/>
      <c r="D355" s="61"/>
    </row>
    <row r="356" spans="1:4" ht="15.75" customHeight="1">
      <c r="A356" s="157"/>
      <c r="B356" s="61"/>
      <c r="C356" s="158"/>
      <c r="D356" s="61"/>
    </row>
    <row r="357" spans="1:4" ht="15.75" customHeight="1">
      <c r="A357" s="157"/>
      <c r="B357" s="61"/>
      <c r="C357" s="158"/>
      <c r="D357" s="61"/>
    </row>
    <row r="358" spans="1:4" ht="15.75" customHeight="1">
      <c r="A358" s="157"/>
      <c r="B358" s="61"/>
      <c r="C358" s="158"/>
      <c r="D358" s="61"/>
    </row>
    <row r="359" spans="1:4" ht="15.75" customHeight="1">
      <c r="A359" s="157"/>
      <c r="B359" s="61"/>
      <c r="C359" s="158"/>
      <c r="D359" s="61"/>
    </row>
    <row r="360" spans="1:4" ht="15.75" customHeight="1">
      <c r="A360" s="157"/>
      <c r="B360" s="61"/>
      <c r="C360" s="158"/>
      <c r="D360" s="61"/>
    </row>
    <row r="361" spans="1:4" ht="15.75" customHeight="1">
      <c r="A361" s="157"/>
      <c r="B361" s="61"/>
      <c r="C361" s="158"/>
      <c r="D361" s="61"/>
    </row>
    <row r="362" spans="1:4" ht="15.75" customHeight="1">
      <c r="A362" s="157"/>
      <c r="B362" s="61"/>
      <c r="C362" s="158"/>
      <c r="D362" s="61"/>
    </row>
    <row r="363" spans="1:4" ht="15.75" customHeight="1">
      <c r="A363" s="157"/>
      <c r="B363" s="61"/>
      <c r="C363" s="158"/>
      <c r="D363" s="61"/>
    </row>
    <row r="364" spans="1:4" ht="15.75" customHeight="1">
      <c r="A364" s="157"/>
      <c r="B364" s="61"/>
      <c r="C364" s="158"/>
      <c r="D364" s="61"/>
    </row>
    <row r="365" spans="1:4" ht="15.75" customHeight="1">
      <c r="A365" s="157"/>
      <c r="B365" s="61"/>
      <c r="C365" s="158"/>
      <c r="D365" s="61"/>
    </row>
    <row r="366" spans="1:4" ht="15.75" customHeight="1">
      <c r="A366" s="157"/>
      <c r="B366" s="61"/>
      <c r="C366" s="158"/>
      <c r="D366" s="61"/>
    </row>
    <row r="367" spans="1:4" ht="15.75" customHeight="1">
      <c r="A367" s="157"/>
      <c r="B367" s="61"/>
      <c r="C367" s="158"/>
      <c r="D367" s="61"/>
    </row>
    <row r="368" spans="1:4" ht="15.75" customHeight="1">
      <c r="A368" s="157"/>
      <c r="B368" s="61"/>
      <c r="C368" s="158"/>
      <c r="D368" s="61"/>
    </row>
    <row r="369" spans="1:4" ht="15.75" customHeight="1">
      <c r="A369" s="157"/>
      <c r="B369" s="61"/>
      <c r="C369" s="158"/>
      <c r="D369" s="61"/>
    </row>
    <row r="370" spans="1:4" ht="15.75" customHeight="1">
      <c r="A370" s="157"/>
      <c r="B370" s="61"/>
      <c r="C370" s="158"/>
      <c r="D370" s="61"/>
    </row>
    <row r="371" spans="1:4" ht="15.75" customHeight="1">
      <c r="A371" s="157"/>
      <c r="B371" s="61"/>
      <c r="C371" s="158"/>
      <c r="D371" s="61"/>
    </row>
    <row r="372" spans="1:4" ht="15.75" customHeight="1">
      <c r="A372" s="157"/>
      <c r="B372" s="61"/>
      <c r="C372" s="158"/>
      <c r="D372" s="61"/>
    </row>
    <row r="373" spans="1:4" ht="15.75" customHeight="1">
      <c r="A373" s="157"/>
      <c r="B373" s="61"/>
      <c r="C373" s="158"/>
      <c r="D373" s="61"/>
    </row>
    <row r="374" spans="1:4" ht="15.75" customHeight="1">
      <c r="A374" s="157"/>
      <c r="B374" s="61"/>
      <c r="C374" s="158"/>
      <c r="D374" s="61"/>
    </row>
    <row r="375" spans="1:4" ht="15.75" customHeight="1">
      <c r="A375" s="157"/>
      <c r="B375" s="61"/>
      <c r="C375" s="158"/>
      <c r="D375" s="61"/>
    </row>
    <row r="376" spans="1:4" ht="15.75" customHeight="1">
      <c r="A376" s="157"/>
      <c r="B376" s="61"/>
      <c r="C376" s="158"/>
      <c r="D376" s="61"/>
    </row>
    <row r="377" spans="1:4" ht="15.75" customHeight="1">
      <c r="A377" s="157"/>
      <c r="B377" s="61"/>
      <c r="C377" s="158"/>
      <c r="D377" s="61"/>
    </row>
    <row r="378" spans="1:4" ht="15.75" customHeight="1">
      <c r="A378" s="157"/>
      <c r="B378" s="61"/>
      <c r="C378" s="158"/>
      <c r="D378" s="61"/>
    </row>
    <row r="379" spans="1:4" ht="15.75" customHeight="1">
      <c r="A379" s="157"/>
      <c r="B379" s="61"/>
      <c r="C379" s="158"/>
      <c r="D379" s="61"/>
    </row>
    <row r="380" spans="1:4" ht="15.75" customHeight="1">
      <c r="A380" s="157"/>
      <c r="B380" s="61"/>
      <c r="C380" s="158"/>
      <c r="D380" s="61"/>
    </row>
    <row r="381" spans="1:4" ht="15.75" customHeight="1">
      <c r="A381" s="157"/>
      <c r="B381" s="61"/>
      <c r="C381" s="158"/>
      <c r="D381" s="61"/>
    </row>
    <row r="382" spans="1:4" ht="15.75" customHeight="1">
      <c r="A382" s="157"/>
      <c r="B382" s="61"/>
      <c r="C382" s="158"/>
      <c r="D382" s="61"/>
    </row>
    <row r="383" spans="1:4" ht="15.75" customHeight="1">
      <c r="A383" s="157"/>
      <c r="B383" s="61"/>
      <c r="C383" s="158"/>
      <c r="D383" s="61"/>
    </row>
    <row r="384" spans="1:4" ht="15.75" customHeight="1">
      <c r="A384" s="157"/>
      <c r="B384" s="61"/>
      <c r="C384" s="158"/>
      <c r="D384" s="61"/>
    </row>
    <row r="385" spans="1:4" ht="15.75" customHeight="1">
      <c r="A385" s="157"/>
      <c r="B385" s="61"/>
      <c r="C385" s="158"/>
      <c r="D385" s="61"/>
    </row>
    <row r="386" spans="1:4" ht="15.75" customHeight="1">
      <c r="A386" s="157"/>
      <c r="B386" s="61"/>
      <c r="C386" s="158"/>
      <c r="D386" s="61"/>
    </row>
    <row r="387" spans="1:4" ht="15.75" customHeight="1">
      <c r="A387" s="157"/>
      <c r="B387" s="61"/>
      <c r="C387" s="158"/>
      <c r="D387" s="61"/>
    </row>
    <row r="388" spans="1:4" ht="15.75" customHeight="1">
      <c r="A388" s="157"/>
      <c r="B388" s="61"/>
      <c r="C388" s="158"/>
      <c r="D388" s="61"/>
    </row>
    <row r="389" spans="1:4" ht="15.75" customHeight="1">
      <c r="A389" s="157"/>
      <c r="B389" s="61"/>
      <c r="C389" s="158"/>
      <c r="D389" s="61"/>
    </row>
    <row r="390" spans="1:4" ht="15.75" customHeight="1">
      <c r="A390" s="157"/>
      <c r="B390" s="61"/>
      <c r="C390" s="158"/>
      <c r="D390" s="61"/>
    </row>
    <row r="391" spans="1:4" ht="15.75" customHeight="1">
      <c r="A391" s="157"/>
      <c r="B391" s="61"/>
      <c r="C391" s="158"/>
      <c r="D391" s="61"/>
    </row>
    <row r="392" spans="1:4" ht="15.75" customHeight="1">
      <c r="A392" s="157"/>
      <c r="B392" s="61"/>
      <c r="C392" s="158"/>
      <c r="D392" s="61"/>
    </row>
    <row r="393" spans="1:4" ht="15.75" customHeight="1">
      <c r="A393" s="157"/>
      <c r="B393" s="61"/>
      <c r="C393" s="158"/>
      <c r="D393" s="61"/>
    </row>
    <row r="394" spans="1:4" ht="15.75" customHeight="1">
      <c r="A394" s="157"/>
      <c r="B394" s="61"/>
      <c r="C394" s="158"/>
      <c r="D394" s="61"/>
    </row>
    <row r="395" spans="1:4" ht="15.75" customHeight="1">
      <c r="A395" s="157"/>
      <c r="B395" s="61"/>
      <c r="C395" s="158"/>
      <c r="D395" s="61"/>
    </row>
    <row r="396" spans="1:4" ht="15.75" customHeight="1">
      <c r="A396" s="157"/>
      <c r="B396" s="61"/>
      <c r="C396" s="158"/>
      <c r="D396" s="61"/>
    </row>
    <row r="397" spans="1:4" ht="15.75" customHeight="1">
      <c r="A397" s="157"/>
      <c r="B397" s="61"/>
      <c r="C397" s="158"/>
      <c r="D397" s="61"/>
    </row>
    <row r="398" spans="1:4" ht="15.75" customHeight="1">
      <c r="A398" s="157"/>
      <c r="B398" s="61"/>
      <c r="C398" s="158"/>
      <c r="D398" s="61"/>
    </row>
    <row r="399" spans="1:4" ht="15.75" customHeight="1">
      <c r="A399" s="157"/>
      <c r="B399" s="61"/>
      <c r="C399" s="158"/>
      <c r="D399" s="61"/>
    </row>
    <row r="400" spans="1:4" ht="15.75" customHeight="1">
      <c r="A400" s="157"/>
      <c r="B400" s="61"/>
      <c r="C400" s="158"/>
      <c r="D400" s="61"/>
    </row>
    <row r="401" spans="1:4" ht="15.75" customHeight="1">
      <c r="A401" s="157"/>
      <c r="B401" s="61"/>
      <c r="C401" s="158"/>
      <c r="D401" s="61"/>
    </row>
    <row r="402" spans="1:4" ht="15.75" customHeight="1">
      <c r="A402" s="157"/>
      <c r="B402" s="61"/>
      <c r="C402" s="158"/>
      <c r="D402" s="61"/>
    </row>
    <row r="403" spans="1:4" ht="15.75" customHeight="1">
      <c r="A403" s="157"/>
      <c r="B403" s="61"/>
      <c r="C403" s="158"/>
      <c r="D403" s="61"/>
    </row>
    <row r="404" spans="1:4" ht="15.75" customHeight="1">
      <c r="A404" s="157"/>
      <c r="B404" s="61"/>
      <c r="C404" s="158"/>
      <c r="D404" s="61"/>
    </row>
    <row r="405" spans="1:4" ht="15.75" customHeight="1">
      <c r="A405" s="157"/>
      <c r="B405" s="61"/>
      <c r="C405" s="158"/>
      <c r="D405" s="61"/>
    </row>
    <row r="406" spans="1:4" ht="15.75" customHeight="1">
      <c r="A406" s="157"/>
      <c r="B406" s="61"/>
      <c r="C406" s="158"/>
      <c r="D406" s="61"/>
    </row>
    <row r="407" spans="1:4" ht="15.75" customHeight="1">
      <c r="A407" s="157"/>
      <c r="B407" s="61"/>
      <c r="C407" s="158"/>
      <c r="D407" s="61"/>
    </row>
    <row r="408" spans="1:4" ht="15.75" customHeight="1">
      <c r="A408" s="157"/>
      <c r="B408" s="61"/>
      <c r="C408" s="158"/>
      <c r="D408" s="61"/>
    </row>
    <row r="409" spans="1:4" ht="15.75" customHeight="1">
      <c r="A409" s="157"/>
      <c r="B409" s="61"/>
      <c r="C409" s="158"/>
      <c r="D409" s="61"/>
    </row>
    <row r="410" spans="1:4" ht="15.75" customHeight="1">
      <c r="A410" s="157"/>
      <c r="B410" s="61"/>
      <c r="C410" s="158"/>
      <c r="D410" s="61"/>
    </row>
    <row r="411" spans="1:4" ht="15.75" customHeight="1">
      <c r="A411" s="157"/>
      <c r="B411" s="61"/>
      <c r="C411" s="158"/>
      <c r="D411" s="61"/>
    </row>
    <row r="412" spans="1:4" ht="15.75" customHeight="1">
      <c r="A412" s="157"/>
      <c r="B412" s="61"/>
      <c r="C412" s="158"/>
      <c r="D412" s="61"/>
    </row>
    <row r="413" spans="1:4" ht="15.75" customHeight="1">
      <c r="A413" s="157"/>
      <c r="B413" s="61"/>
      <c r="C413" s="158"/>
      <c r="D413" s="61"/>
    </row>
    <row r="414" spans="1:4" ht="15.75" customHeight="1">
      <c r="A414" s="157"/>
      <c r="B414" s="61"/>
      <c r="C414" s="158"/>
      <c r="D414" s="61"/>
    </row>
    <row r="415" spans="1:4" ht="15.75" customHeight="1">
      <c r="A415" s="157"/>
      <c r="B415" s="61"/>
      <c r="C415" s="158"/>
      <c r="D415" s="61"/>
    </row>
    <row r="416" spans="1:4" ht="15.75" customHeight="1">
      <c r="A416" s="157"/>
      <c r="B416" s="61"/>
      <c r="C416" s="158"/>
      <c r="D416" s="61"/>
    </row>
    <row r="417" spans="1:4" ht="15.75" customHeight="1">
      <c r="A417" s="157"/>
      <c r="B417" s="61"/>
      <c r="C417" s="158"/>
      <c r="D417" s="61"/>
    </row>
    <row r="418" spans="1:4" ht="15.75" customHeight="1">
      <c r="A418" s="157"/>
      <c r="B418" s="61"/>
      <c r="C418" s="158"/>
      <c r="D418" s="61"/>
    </row>
    <row r="419" spans="1:4" ht="15.75" customHeight="1">
      <c r="A419" s="157"/>
      <c r="B419" s="61"/>
      <c r="C419" s="158"/>
      <c r="D419" s="61"/>
    </row>
    <row r="420" spans="1:4" ht="15.75" customHeight="1">
      <c r="A420" s="157"/>
      <c r="B420" s="61"/>
      <c r="C420" s="158"/>
      <c r="D420" s="61"/>
    </row>
    <row r="421" spans="1:4" ht="15.75" customHeight="1">
      <c r="A421" s="157"/>
      <c r="B421" s="61"/>
      <c r="C421" s="158"/>
      <c r="D421" s="61"/>
    </row>
    <row r="422" spans="1:4" ht="15.75" customHeight="1">
      <c r="A422" s="157"/>
      <c r="B422" s="61"/>
      <c r="C422" s="158"/>
      <c r="D422" s="61"/>
    </row>
    <row r="423" spans="1:4" ht="15.75" customHeight="1">
      <c r="A423" s="157"/>
      <c r="B423" s="61"/>
      <c r="C423" s="158"/>
      <c r="D423" s="61"/>
    </row>
    <row r="424" spans="1:4" ht="15.75" customHeight="1">
      <c r="A424" s="157"/>
      <c r="B424" s="61"/>
      <c r="C424" s="158"/>
      <c r="D424" s="61"/>
    </row>
    <row r="425" spans="1:4" ht="15.75" customHeight="1">
      <c r="A425" s="157"/>
      <c r="B425" s="61"/>
      <c r="C425" s="158"/>
      <c r="D425" s="61"/>
    </row>
    <row r="426" spans="1:4" ht="15.75" customHeight="1">
      <c r="A426" s="157"/>
      <c r="B426" s="61"/>
      <c r="C426" s="158"/>
      <c r="D426" s="61"/>
    </row>
    <row r="427" spans="1:4" ht="15.75" customHeight="1">
      <c r="A427" s="157"/>
      <c r="B427" s="61"/>
      <c r="C427" s="158"/>
      <c r="D427" s="61"/>
    </row>
    <row r="428" spans="1:4" ht="15.75" customHeight="1">
      <c r="A428" s="157"/>
      <c r="B428" s="61"/>
      <c r="C428" s="158"/>
      <c r="D428" s="61"/>
    </row>
    <row r="429" spans="1:4" ht="15.75" customHeight="1">
      <c r="A429" s="157"/>
      <c r="B429" s="61"/>
      <c r="C429" s="158"/>
      <c r="D429" s="61"/>
    </row>
    <row r="430" spans="1:4" ht="15.75" customHeight="1">
      <c r="A430" s="157"/>
      <c r="B430" s="61"/>
      <c r="C430" s="158"/>
      <c r="D430" s="61"/>
    </row>
    <row r="431" spans="1:4" ht="15.75" customHeight="1">
      <c r="A431" s="157"/>
      <c r="B431" s="61"/>
      <c r="C431" s="158"/>
      <c r="D431" s="61"/>
    </row>
    <row r="432" spans="1:4" ht="15.75" customHeight="1">
      <c r="A432" s="157"/>
      <c r="B432" s="61"/>
      <c r="C432" s="158"/>
      <c r="D432" s="61"/>
    </row>
    <row r="433" spans="1:4" ht="15.75" customHeight="1">
      <c r="A433" s="157"/>
      <c r="B433" s="61"/>
      <c r="C433" s="158"/>
      <c r="D433" s="61"/>
    </row>
    <row r="434" spans="1:4" ht="15.75" customHeight="1">
      <c r="A434" s="157"/>
      <c r="B434" s="61"/>
      <c r="C434" s="158"/>
      <c r="D434" s="61"/>
    </row>
    <row r="435" spans="1:4" ht="15.75" customHeight="1">
      <c r="A435" s="157"/>
      <c r="B435" s="61"/>
      <c r="C435" s="158"/>
      <c r="D435" s="61"/>
    </row>
    <row r="436" spans="1:4" ht="15.75" customHeight="1">
      <c r="A436" s="157"/>
      <c r="B436" s="61"/>
      <c r="C436" s="158"/>
      <c r="D436" s="61"/>
    </row>
    <row r="437" spans="1:4" ht="15.75" customHeight="1">
      <c r="A437" s="157"/>
      <c r="B437" s="61"/>
      <c r="C437" s="158"/>
      <c r="D437" s="61"/>
    </row>
    <row r="438" spans="1:4" ht="15.75" customHeight="1">
      <c r="A438" s="157"/>
      <c r="B438" s="61"/>
      <c r="C438" s="158"/>
      <c r="D438" s="61"/>
    </row>
    <row r="439" spans="1:4" ht="15.75" customHeight="1">
      <c r="A439" s="157"/>
      <c r="B439" s="61"/>
      <c r="C439" s="158"/>
      <c r="D439" s="61"/>
    </row>
    <row r="440" spans="1:4" ht="15.75" customHeight="1">
      <c r="A440" s="157"/>
      <c r="B440" s="61"/>
      <c r="C440" s="158"/>
      <c r="D440" s="61"/>
    </row>
    <row r="441" spans="1:4" ht="15.75" customHeight="1">
      <c r="A441" s="157"/>
      <c r="B441" s="61"/>
      <c r="C441" s="158"/>
      <c r="D441" s="61"/>
    </row>
    <row r="442" spans="1:4" ht="15.75" customHeight="1">
      <c r="A442" s="157"/>
      <c r="B442" s="61"/>
      <c r="C442" s="158"/>
      <c r="D442" s="61"/>
    </row>
    <row r="443" spans="1:4" ht="15.75" customHeight="1">
      <c r="A443" s="157"/>
      <c r="B443" s="61"/>
      <c r="C443" s="158"/>
      <c r="D443" s="61"/>
    </row>
    <row r="444" spans="1:4" ht="15.75" customHeight="1">
      <c r="A444" s="157"/>
      <c r="B444" s="61"/>
      <c r="C444" s="158"/>
      <c r="D444" s="61"/>
    </row>
    <row r="445" spans="1:4" ht="15.75" customHeight="1">
      <c r="A445" s="157"/>
      <c r="B445" s="61"/>
      <c r="C445" s="158"/>
      <c r="D445" s="61"/>
    </row>
    <row r="446" spans="1:4" ht="15.75" customHeight="1">
      <c r="A446" s="157"/>
      <c r="B446" s="61"/>
      <c r="C446" s="158"/>
      <c r="D446" s="61"/>
    </row>
    <row r="447" spans="1:4" ht="15.75" customHeight="1">
      <c r="A447" s="157"/>
      <c r="B447" s="61"/>
      <c r="C447" s="158"/>
      <c r="D447" s="61"/>
    </row>
    <row r="448" spans="1:4" ht="15.75" customHeight="1">
      <c r="A448" s="157"/>
      <c r="B448" s="61"/>
      <c r="C448" s="158"/>
      <c r="D448" s="61"/>
    </row>
    <row r="449" spans="1:4" ht="15.75" customHeight="1">
      <c r="A449" s="157"/>
      <c r="B449" s="61"/>
      <c r="C449" s="158"/>
      <c r="D449" s="61"/>
    </row>
    <row r="450" spans="1:4" ht="15.75" customHeight="1">
      <c r="A450" s="157"/>
      <c r="B450" s="61"/>
      <c r="C450" s="158"/>
      <c r="D450" s="61"/>
    </row>
    <row r="451" spans="1:4" ht="15.75" customHeight="1">
      <c r="A451" s="157"/>
      <c r="B451" s="61"/>
      <c r="C451" s="158"/>
      <c r="D451" s="61"/>
    </row>
    <row r="452" spans="1:4" ht="15.75" customHeight="1">
      <c r="A452" s="157"/>
      <c r="B452" s="61"/>
      <c r="C452" s="158"/>
      <c r="D452" s="61"/>
    </row>
    <row r="453" spans="1:4" ht="15.75" customHeight="1">
      <c r="A453" s="157"/>
      <c r="B453" s="61"/>
      <c r="C453" s="158"/>
      <c r="D453" s="61"/>
    </row>
    <row r="454" spans="1:4" ht="15.75" customHeight="1">
      <c r="A454" s="157"/>
      <c r="B454" s="61"/>
      <c r="C454" s="158"/>
      <c r="D454" s="61"/>
    </row>
    <row r="455" spans="1:4" ht="15.75" customHeight="1">
      <c r="A455" s="157"/>
      <c r="B455" s="61"/>
      <c r="C455" s="158"/>
      <c r="D455" s="61"/>
    </row>
    <row r="456" spans="1:4" ht="15.75" customHeight="1">
      <c r="A456" s="157"/>
      <c r="B456" s="61"/>
      <c r="C456" s="158"/>
      <c r="D456" s="61"/>
    </row>
    <row r="457" spans="1:4" ht="15.75" customHeight="1">
      <c r="A457" s="157"/>
      <c r="B457" s="61"/>
      <c r="C457" s="158"/>
      <c r="D457" s="61"/>
    </row>
    <row r="458" spans="1:4" ht="15.75" customHeight="1">
      <c r="A458" s="157"/>
      <c r="B458" s="61"/>
      <c r="C458" s="158"/>
      <c r="D458" s="61"/>
    </row>
    <row r="459" spans="1:4" ht="15.75" customHeight="1">
      <c r="A459" s="157"/>
      <c r="B459" s="61"/>
      <c r="C459" s="158"/>
      <c r="D459" s="61"/>
    </row>
    <row r="460" spans="1:4" ht="15.75" customHeight="1">
      <c r="A460" s="157"/>
      <c r="B460" s="61"/>
      <c r="C460" s="158"/>
      <c r="D460" s="61"/>
    </row>
    <row r="461" spans="1:4" ht="15.75" customHeight="1">
      <c r="A461" s="157"/>
      <c r="B461" s="61"/>
      <c r="C461" s="158"/>
      <c r="D461" s="61"/>
    </row>
    <row r="462" spans="1:4" ht="15.75" customHeight="1">
      <c r="A462" s="157"/>
      <c r="B462" s="61"/>
      <c r="C462" s="158"/>
      <c r="D462" s="61"/>
    </row>
    <row r="463" spans="1:4" ht="15.75" customHeight="1">
      <c r="A463" s="157"/>
      <c r="B463" s="61"/>
      <c r="C463" s="158"/>
      <c r="D463" s="61"/>
    </row>
    <row r="464" spans="1:4" ht="15.75" customHeight="1">
      <c r="A464" s="157"/>
      <c r="B464" s="61"/>
      <c r="C464" s="158"/>
      <c r="D464" s="61"/>
    </row>
    <row r="465" spans="1:4" ht="15.75" customHeight="1">
      <c r="A465" s="157"/>
      <c r="B465" s="61"/>
      <c r="C465" s="158"/>
      <c r="D465" s="61"/>
    </row>
    <row r="466" spans="1:4" ht="15.75" customHeight="1">
      <c r="A466" s="157"/>
      <c r="B466" s="61"/>
      <c r="C466" s="158"/>
      <c r="D466" s="61"/>
    </row>
    <row r="467" spans="1:4" ht="15.75" customHeight="1">
      <c r="A467" s="157"/>
      <c r="B467" s="61"/>
      <c r="C467" s="158"/>
      <c r="D467" s="61"/>
    </row>
    <row r="468" spans="1:4" ht="15.75" customHeight="1">
      <c r="A468" s="157"/>
      <c r="B468" s="61"/>
      <c r="C468" s="158"/>
      <c r="D468" s="61"/>
    </row>
    <row r="469" spans="1:4" ht="15.75" customHeight="1">
      <c r="A469" s="157"/>
      <c r="B469" s="61"/>
      <c r="C469" s="158"/>
      <c r="D469" s="61"/>
    </row>
    <row r="470" spans="1:4" ht="15.75" customHeight="1">
      <c r="A470" s="157"/>
      <c r="B470" s="61"/>
      <c r="C470" s="158"/>
      <c r="D470" s="61"/>
    </row>
    <row r="471" spans="1:4" ht="15.75" customHeight="1">
      <c r="A471" s="157"/>
      <c r="B471" s="61"/>
      <c r="C471" s="158"/>
      <c r="D471" s="61"/>
    </row>
    <row r="472" spans="1:4" ht="15.75" customHeight="1">
      <c r="A472" s="157"/>
      <c r="B472" s="61"/>
      <c r="C472" s="158"/>
      <c r="D472" s="61"/>
    </row>
    <row r="473" spans="1:4" ht="15.75" customHeight="1">
      <c r="A473" s="157"/>
      <c r="B473" s="61"/>
      <c r="C473" s="158"/>
      <c r="D473" s="61"/>
    </row>
    <row r="474" spans="1:4" ht="15.75" customHeight="1">
      <c r="A474" s="157"/>
      <c r="B474" s="61"/>
      <c r="C474" s="158"/>
      <c r="D474" s="61"/>
    </row>
    <row r="475" spans="1:4" ht="15.75" customHeight="1">
      <c r="A475" s="157"/>
      <c r="B475" s="61"/>
      <c r="C475" s="158"/>
      <c r="D475" s="61"/>
    </row>
    <row r="476" spans="1:4" ht="15.75" customHeight="1">
      <c r="A476" s="157"/>
      <c r="B476" s="61"/>
      <c r="C476" s="158"/>
      <c r="D476" s="61"/>
    </row>
    <row r="477" spans="1:4" ht="15.75" customHeight="1">
      <c r="A477" s="157"/>
      <c r="B477" s="61"/>
      <c r="C477" s="158"/>
      <c r="D477" s="61"/>
    </row>
    <row r="478" spans="1:4" ht="15.75" customHeight="1">
      <c r="A478" s="157"/>
      <c r="B478" s="61"/>
      <c r="C478" s="158"/>
      <c r="D478" s="61"/>
    </row>
    <row r="479" spans="1:4" ht="15.75" customHeight="1">
      <c r="A479" s="157"/>
      <c r="B479" s="61"/>
      <c r="C479" s="158"/>
      <c r="D479" s="61"/>
    </row>
    <row r="480" spans="1:4" ht="15.75" customHeight="1">
      <c r="A480" s="157"/>
      <c r="B480" s="61"/>
      <c r="C480" s="158"/>
      <c r="D480" s="61"/>
    </row>
    <row r="481" spans="1:4" ht="15.75" customHeight="1">
      <c r="A481" s="157"/>
      <c r="B481" s="61"/>
      <c r="C481" s="158"/>
      <c r="D481" s="61"/>
    </row>
    <row r="482" spans="1:4" ht="15.75" customHeight="1">
      <c r="A482" s="157"/>
      <c r="B482" s="61"/>
      <c r="C482" s="158"/>
      <c r="D482" s="61"/>
    </row>
    <row r="483" spans="1:4" ht="15.75" customHeight="1">
      <c r="A483" s="157"/>
      <c r="B483" s="61"/>
      <c r="C483" s="158"/>
      <c r="D483" s="61"/>
    </row>
    <row r="484" spans="1:4" ht="15.75" customHeight="1">
      <c r="A484" s="157"/>
      <c r="B484" s="61"/>
      <c r="C484" s="158"/>
      <c r="D484" s="61"/>
    </row>
    <row r="485" spans="1:4" ht="15.75" customHeight="1">
      <c r="A485" s="157"/>
      <c r="B485" s="61"/>
      <c r="C485" s="158"/>
      <c r="D485" s="61"/>
    </row>
    <row r="486" spans="1:4" ht="15.75" customHeight="1">
      <c r="A486" s="157"/>
      <c r="B486" s="61"/>
      <c r="C486" s="158"/>
      <c r="D486" s="61"/>
    </row>
    <row r="487" spans="1:4" ht="15.75" customHeight="1">
      <c r="A487" s="157"/>
      <c r="B487" s="61"/>
      <c r="C487" s="158"/>
      <c r="D487" s="61"/>
    </row>
    <row r="488" spans="1:4" ht="15.75" customHeight="1">
      <c r="A488" s="157"/>
      <c r="B488" s="61"/>
      <c r="C488" s="158"/>
      <c r="D488" s="61"/>
    </row>
    <row r="489" spans="1:4" ht="15.75" customHeight="1">
      <c r="A489" s="157"/>
      <c r="B489" s="61"/>
      <c r="C489" s="158"/>
      <c r="D489" s="61"/>
    </row>
    <row r="490" spans="1:4" ht="15.75" customHeight="1">
      <c r="A490" s="157"/>
      <c r="B490" s="61"/>
      <c r="C490" s="158"/>
      <c r="D490" s="61"/>
    </row>
    <row r="491" spans="1:4" ht="15.75" customHeight="1">
      <c r="A491" s="157"/>
      <c r="B491" s="61"/>
      <c r="C491" s="158"/>
      <c r="D491" s="61"/>
    </row>
    <row r="492" spans="1:4" ht="15.75" customHeight="1">
      <c r="A492" s="157"/>
      <c r="B492" s="61"/>
      <c r="C492" s="158"/>
      <c r="D492" s="61"/>
    </row>
    <row r="493" spans="1:4" ht="15.75" customHeight="1">
      <c r="A493" s="157"/>
      <c r="B493" s="61"/>
      <c r="C493" s="158"/>
      <c r="D493" s="61"/>
    </row>
    <row r="494" spans="1:4" ht="15.75" customHeight="1">
      <c r="A494" s="157"/>
      <c r="B494" s="61"/>
      <c r="C494" s="158"/>
      <c r="D494" s="61"/>
    </row>
    <row r="495" spans="1:4" ht="15.75" customHeight="1">
      <c r="A495" s="157"/>
      <c r="B495" s="61"/>
      <c r="C495" s="158"/>
      <c r="D495" s="61"/>
    </row>
    <row r="496" spans="1:4" ht="15.75" customHeight="1">
      <c r="A496" s="157"/>
      <c r="B496" s="61"/>
      <c r="C496" s="158"/>
      <c r="D496" s="61"/>
    </row>
    <row r="497" spans="1:4" ht="15.75" customHeight="1">
      <c r="A497" s="157"/>
      <c r="B497" s="61"/>
      <c r="C497" s="158"/>
      <c r="D497" s="61"/>
    </row>
    <row r="498" spans="1:4" ht="15.75" customHeight="1">
      <c r="A498" s="157"/>
      <c r="B498" s="61"/>
      <c r="C498" s="158"/>
      <c r="D498" s="61"/>
    </row>
    <row r="499" spans="1:4" ht="15.75" customHeight="1">
      <c r="A499" s="157"/>
      <c r="B499" s="61"/>
      <c r="C499" s="158"/>
      <c r="D499" s="61"/>
    </row>
    <row r="500" spans="1:4" ht="15.75" customHeight="1">
      <c r="A500" s="157"/>
      <c r="B500" s="61"/>
      <c r="C500" s="158"/>
      <c r="D500" s="61"/>
    </row>
    <row r="501" spans="1:4" ht="15.75" customHeight="1">
      <c r="A501" s="157"/>
      <c r="B501" s="61"/>
      <c r="C501" s="158"/>
      <c r="D501" s="61"/>
    </row>
    <row r="502" spans="1:4" ht="15.75" customHeight="1">
      <c r="A502" s="157"/>
      <c r="B502" s="61"/>
      <c r="C502" s="158"/>
      <c r="D502" s="61"/>
    </row>
    <row r="503" spans="1:4" ht="15.75" customHeight="1">
      <c r="A503" s="157"/>
      <c r="B503" s="61"/>
      <c r="C503" s="158"/>
      <c r="D503" s="61"/>
    </row>
    <row r="504" spans="1:4" ht="15.75" customHeight="1">
      <c r="A504" s="157"/>
      <c r="B504" s="61"/>
      <c r="C504" s="158"/>
      <c r="D504" s="61"/>
    </row>
    <row r="505" spans="1:4" ht="15.75" customHeight="1">
      <c r="A505" s="157"/>
      <c r="B505" s="61"/>
      <c r="C505" s="158"/>
      <c r="D505" s="61"/>
    </row>
    <row r="506" spans="1:4" ht="15.75" customHeight="1">
      <c r="A506" s="157"/>
      <c r="B506" s="61"/>
      <c r="C506" s="158"/>
      <c r="D506" s="61"/>
    </row>
    <row r="507" spans="1:4" ht="15.75" customHeight="1">
      <c r="A507" s="157"/>
      <c r="B507" s="61"/>
      <c r="C507" s="158"/>
      <c r="D507" s="61"/>
    </row>
    <row r="508" spans="1:4" ht="15.75" customHeight="1">
      <c r="A508" s="157"/>
      <c r="B508" s="61"/>
      <c r="C508" s="158"/>
      <c r="D508" s="61"/>
    </row>
    <row r="509" spans="1:4" ht="15.75" customHeight="1">
      <c r="A509" s="157"/>
      <c r="B509" s="61"/>
      <c r="C509" s="158"/>
      <c r="D509" s="61"/>
    </row>
    <row r="510" spans="1:4" ht="15.75" customHeight="1">
      <c r="A510" s="157"/>
      <c r="B510" s="61"/>
      <c r="C510" s="158"/>
      <c r="D510" s="61"/>
    </row>
    <row r="511" spans="1:4" ht="15.75" customHeight="1">
      <c r="A511" s="157"/>
      <c r="B511" s="61"/>
      <c r="C511" s="158"/>
      <c r="D511" s="61"/>
    </row>
    <row r="512" spans="1:4" ht="15.75" customHeight="1">
      <c r="A512" s="157"/>
      <c r="B512" s="61"/>
      <c r="C512" s="158"/>
      <c r="D512" s="61"/>
    </row>
    <row r="513" spans="1:4" ht="15.75" customHeight="1">
      <c r="A513" s="157"/>
      <c r="B513" s="61"/>
      <c r="C513" s="158"/>
      <c r="D513" s="61"/>
    </row>
    <row r="514" spans="1:4" ht="15.75" customHeight="1">
      <c r="A514" s="157"/>
      <c r="B514" s="61"/>
      <c r="C514" s="158"/>
      <c r="D514" s="61"/>
    </row>
    <row r="515" spans="1:4" ht="15.75" customHeight="1">
      <c r="A515" s="157"/>
      <c r="B515" s="61"/>
      <c r="C515" s="158"/>
      <c r="D515" s="61"/>
    </row>
    <row r="516" spans="1:4" ht="15.75" customHeight="1">
      <c r="A516" s="157"/>
      <c r="B516" s="61"/>
      <c r="C516" s="158"/>
      <c r="D516" s="61"/>
    </row>
    <row r="517" spans="1:4" ht="15.75" customHeight="1">
      <c r="A517" s="157"/>
      <c r="B517" s="61"/>
      <c r="C517" s="158"/>
      <c r="D517" s="61"/>
    </row>
    <row r="518" spans="1:4" ht="15.75" customHeight="1">
      <c r="A518" s="157"/>
      <c r="B518" s="61"/>
      <c r="C518" s="158"/>
      <c r="D518" s="61"/>
    </row>
    <row r="519" spans="1:4" ht="15.75" customHeight="1">
      <c r="A519" s="157"/>
      <c r="B519" s="61"/>
      <c r="C519" s="158"/>
      <c r="D519" s="61"/>
    </row>
    <row r="520" spans="1:4" ht="15.75" customHeight="1">
      <c r="A520" s="157"/>
      <c r="B520" s="61"/>
      <c r="C520" s="158"/>
      <c r="D520" s="61"/>
    </row>
    <row r="521" spans="1:4" ht="15.75" customHeight="1">
      <c r="A521" s="157"/>
      <c r="B521" s="61"/>
      <c r="C521" s="158"/>
      <c r="D521" s="61"/>
    </row>
    <row r="522" spans="1:4" ht="15.75" customHeight="1">
      <c r="A522" s="157"/>
      <c r="B522" s="61"/>
      <c r="C522" s="158"/>
      <c r="D522" s="61"/>
    </row>
    <row r="523" spans="1:4" ht="15.75" customHeight="1">
      <c r="A523" s="157"/>
      <c r="B523" s="61"/>
      <c r="C523" s="158"/>
      <c r="D523" s="61"/>
    </row>
    <row r="524" spans="1:4" ht="15.75" customHeight="1">
      <c r="A524" s="157"/>
      <c r="B524" s="61"/>
      <c r="C524" s="158"/>
      <c r="D524" s="61"/>
    </row>
    <row r="525" spans="1:4" ht="15.75" customHeight="1">
      <c r="A525" s="157"/>
      <c r="B525" s="61"/>
      <c r="C525" s="158"/>
      <c r="D525" s="61"/>
    </row>
    <row r="526" spans="1:4" ht="15.75" customHeight="1">
      <c r="A526" s="157"/>
      <c r="B526" s="61"/>
      <c r="C526" s="158"/>
      <c r="D526" s="61"/>
    </row>
    <row r="527" spans="1:4" ht="15.75" customHeight="1">
      <c r="A527" s="157"/>
      <c r="B527" s="61"/>
      <c r="C527" s="158"/>
      <c r="D527" s="61"/>
    </row>
    <row r="528" spans="1:4" ht="15.75" customHeight="1">
      <c r="A528" s="157"/>
      <c r="B528" s="61"/>
      <c r="C528" s="158"/>
      <c r="D528" s="61"/>
    </row>
    <row r="529" spans="1:4" ht="15.75" customHeight="1">
      <c r="A529" s="157"/>
      <c r="B529" s="61"/>
      <c r="C529" s="158"/>
      <c r="D529" s="61"/>
    </row>
    <row r="530" spans="1:4" ht="15.75" customHeight="1">
      <c r="A530" s="157"/>
      <c r="B530" s="61"/>
      <c r="C530" s="158"/>
      <c r="D530" s="61"/>
    </row>
    <row r="531" spans="1:4" ht="15.75" customHeight="1">
      <c r="A531" s="157"/>
      <c r="B531" s="61"/>
      <c r="C531" s="158"/>
      <c r="D531" s="61"/>
    </row>
    <row r="532" spans="1:4" ht="15.75" customHeight="1">
      <c r="A532" s="157"/>
      <c r="B532" s="61"/>
      <c r="C532" s="158"/>
      <c r="D532" s="61"/>
    </row>
    <row r="533" spans="1:4" ht="15.75" customHeight="1">
      <c r="A533" s="157"/>
      <c r="B533" s="61"/>
      <c r="C533" s="158"/>
      <c r="D533" s="61"/>
    </row>
    <row r="534" spans="1:4" ht="15.75" customHeight="1">
      <c r="A534" s="157"/>
      <c r="B534" s="61"/>
      <c r="C534" s="158"/>
      <c r="D534" s="61"/>
    </row>
    <row r="535" spans="1:4" ht="15.75" customHeight="1">
      <c r="A535" s="157"/>
      <c r="B535" s="61"/>
      <c r="C535" s="158"/>
      <c r="D535" s="61"/>
    </row>
    <row r="536" spans="1:4" ht="15.75" customHeight="1">
      <c r="A536" s="157"/>
      <c r="B536" s="61"/>
      <c r="C536" s="158"/>
      <c r="D536" s="61"/>
    </row>
    <row r="537" spans="1:4" ht="15.75" customHeight="1">
      <c r="A537" s="157"/>
      <c r="B537" s="61"/>
      <c r="C537" s="158"/>
      <c r="D537" s="61"/>
    </row>
    <row r="538" spans="1:4" ht="15.75" customHeight="1">
      <c r="A538" s="157"/>
      <c r="B538" s="61"/>
      <c r="C538" s="158"/>
      <c r="D538" s="61"/>
    </row>
    <row r="539" spans="1:4" ht="15.75" customHeight="1">
      <c r="A539" s="157"/>
      <c r="B539" s="61"/>
      <c r="C539" s="158"/>
      <c r="D539" s="61"/>
    </row>
    <row r="540" spans="1:4" ht="15.75" customHeight="1">
      <c r="A540" s="157"/>
      <c r="B540" s="61"/>
      <c r="C540" s="158"/>
      <c r="D540" s="61"/>
    </row>
    <row r="541" spans="1:4" ht="15.75" customHeight="1">
      <c r="A541" s="157"/>
      <c r="B541" s="61"/>
      <c r="C541" s="158"/>
      <c r="D541" s="61"/>
    </row>
    <row r="542" spans="1:4" ht="15.75" customHeight="1">
      <c r="A542" s="157"/>
      <c r="B542" s="61"/>
      <c r="C542" s="158"/>
      <c r="D542" s="61"/>
    </row>
    <row r="543" spans="1:4" ht="15.75" customHeight="1">
      <c r="A543" s="157"/>
      <c r="B543" s="61"/>
      <c r="C543" s="158"/>
      <c r="D543" s="61"/>
    </row>
    <row r="544" spans="1:4" ht="15.75" customHeight="1">
      <c r="A544" s="157"/>
      <c r="B544" s="61"/>
      <c r="C544" s="158"/>
      <c r="D544" s="61"/>
    </row>
    <row r="545" spans="1:4" ht="15.75" customHeight="1">
      <c r="A545" s="157"/>
      <c r="B545" s="61"/>
      <c r="C545" s="158"/>
      <c r="D545" s="61"/>
    </row>
    <row r="546" spans="1:4" ht="15.75" customHeight="1">
      <c r="A546" s="157"/>
      <c r="B546" s="61"/>
      <c r="C546" s="158"/>
      <c r="D546" s="61"/>
    </row>
    <row r="547" spans="1:4" ht="15.75" customHeight="1">
      <c r="A547" s="157"/>
      <c r="B547" s="61"/>
      <c r="C547" s="158"/>
      <c r="D547" s="61"/>
    </row>
    <row r="548" spans="1:4" ht="15.75" customHeight="1">
      <c r="A548" s="157"/>
      <c r="B548" s="61"/>
      <c r="C548" s="158"/>
      <c r="D548" s="61"/>
    </row>
    <row r="549" spans="1:4" ht="15.75" customHeight="1">
      <c r="A549" s="157"/>
      <c r="B549" s="61"/>
      <c r="C549" s="158"/>
      <c r="D549" s="61"/>
    </row>
    <row r="550" spans="1:4" ht="15.75" customHeight="1">
      <c r="A550" s="157"/>
      <c r="B550" s="61"/>
      <c r="C550" s="158"/>
      <c r="D550" s="61"/>
    </row>
    <row r="551" spans="1:4" ht="15.75" customHeight="1">
      <c r="A551" s="157"/>
      <c r="B551" s="61"/>
      <c r="C551" s="158"/>
      <c r="D551" s="61"/>
    </row>
    <row r="552" spans="1:4" ht="15.75" customHeight="1">
      <c r="A552" s="157"/>
      <c r="B552" s="61"/>
      <c r="C552" s="158"/>
      <c r="D552" s="61"/>
    </row>
    <row r="553" spans="1:4" ht="15.75" customHeight="1">
      <c r="A553" s="157"/>
      <c r="B553" s="61"/>
      <c r="C553" s="158"/>
      <c r="D553" s="61"/>
    </row>
    <row r="554" spans="1:4" ht="15.75" customHeight="1">
      <c r="A554" s="157"/>
      <c r="B554" s="61"/>
      <c r="C554" s="158"/>
      <c r="D554" s="61"/>
    </row>
    <row r="555" spans="1:4" ht="15.75" customHeight="1">
      <c r="A555" s="157"/>
      <c r="B555" s="61"/>
      <c r="C555" s="158"/>
      <c r="D555" s="61"/>
    </row>
    <row r="556" spans="1:4" ht="15.75" customHeight="1">
      <c r="A556" s="157"/>
      <c r="B556" s="61"/>
      <c r="C556" s="158"/>
      <c r="D556" s="61"/>
    </row>
    <row r="557" spans="1:4" ht="15.75" customHeight="1">
      <c r="A557" s="157"/>
      <c r="B557" s="61"/>
      <c r="C557" s="158"/>
      <c r="D557" s="61"/>
    </row>
    <row r="558" spans="1:4" ht="15.75" customHeight="1">
      <c r="A558" s="157"/>
      <c r="B558" s="61"/>
      <c r="C558" s="158"/>
      <c r="D558" s="61"/>
    </row>
    <row r="559" spans="1:4" ht="15.75" customHeight="1">
      <c r="A559" s="157"/>
      <c r="B559" s="61"/>
      <c r="C559" s="158"/>
      <c r="D559" s="61"/>
    </row>
    <row r="560" spans="1:4" ht="15.75" customHeight="1">
      <c r="A560" s="157"/>
      <c r="B560" s="61"/>
      <c r="C560" s="158"/>
      <c r="D560" s="61"/>
    </row>
    <row r="561" spans="1:4" ht="15.75" customHeight="1">
      <c r="A561" s="157"/>
      <c r="B561" s="61"/>
      <c r="C561" s="158"/>
      <c r="D561" s="61"/>
    </row>
    <row r="562" spans="1:4" ht="15.75" customHeight="1">
      <c r="A562" s="157"/>
      <c r="B562" s="61"/>
      <c r="C562" s="158"/>
      <c r="D562" s="61"/>
    </row>
    <row r="563" spans="1:4" ht="15.75" customHeight="1">
      <c r="A563" s="157"/>
      <c r="B563" s="61"/>
      <c r="C563" s="158"/>
      <c r="D563" s="61"/>
    </row>
    <row r="564" spans="1:4" ht="15.75" customHeight="1">
      <c r="A564" s="157"/>
      <c r="B564" s="61"/>
      <c r="C564" s="158"/>
      <c r="D564" s="61"/>
    </row>
    <row r="565" spans="1:4" ht="15.75" customHeight="1">
      <c r="A565" s="157"/>
      <c r="B565" s="61"/>
      <c r="C565" s="158"/>
      <c r="D565" s="61"/>
    </row>
    <row r="566" spans="1:4" ht="15.75" customHeight="1">
      <c r="A566" s="157"/>
      <c r="B566" s="61"/>
      <c r="C566" s="158"/>
      <c r="D566" s="61"/>
    </row>
    <row r="567" spans="1:4" ht="15.75" customHeight="1">
      <c r="A567" s="157"/>
      <c r="B567" s="61"/>
      <c r="C567" s="158"/>
      <c r="D567" s="61"/>
    </row>
    <row r="568" spans="1:4" ht="15.75" customHeight="1">
      <c r="A568" s="157"/>
      <c r="B568" s="61"/>
      <c r="C568" s="158"/>
      <c r="D568" s="61"/>
    </row>
    <row r="569" spans="1:4" ht="15.75" customHeight="1">
      <c r="A569" s="157"/>
      <c r="B569" s="61"/>
      <c r="C569" s="158"/>
      <c r="D569" s="61"/>
    </row>
    <row r="570" spans="1:4" ht="15.75" customHeight="1">
      <c r="A570" s="157"/>
      <c r="B570" s="61"/>
      <c r="C570" s="158"/>
      <c r="D570" s="61"/>
    </row>
    <row r="571" spans="1:4" ht="15.75" customHeight="1">
      <c r="A571" s="157"/>
      <c r="B571" s="61"/>
      <c r="C571" s="158"/>
      <c r="D571" s="61"/>
    </row>
    <row r="572" spans="1:4" ht="15.75" customHeight="1">
      <c r="A572" s="157"/>
      <c r="B572" s="61"/>
      <c r="C572" s="158"/>
      <c r="D572" s="61"/>
    </row>
    <row r="573" spans="1:4" ht="15.75" customHeight="1">
      <c r="A573" s="157"/>
      <c r="B573" s="61"/>
      <c r="C573" s="158"/>
      <c r="D573" s="61"/>
    </row>
    <row r="574" spans="1:4" ht="15.75" customHeight="1">
      <c r="A574" s="157"/>
      <c r="B574" s="61"/>
      <c r="C574" s="158"/>
      <c r="D574" s="61"/>
    </row>
    <row r="575" spans="1:4" ht="15.75" customHeight="1">
      <c r="A575" s="157"/>
      <c r="B575" s="61"/>
      <c r="C575" s="158"/>
      <c r="D575" s="61"/>
    </row>
    <row r="576" spans="1:4" ht="15.75" customHeight="1">
      <c r="A576" s="157"/>
      <c r="B576" s="61"/>
      <c r="C576" s="158"/>
      <c r="D576" s="61"/>
    </row>
    <row r="577" spans="1:4" ht="15.75" customHeight="1">
      <c r="A577" s="157"/>
      <c r="B577" s="61"/>
      <c r="C577" s="158"/>
      <c r="D577" s="61"/>
    </row>
    <row r="578" spans="1:4" ht="15.75" customHeight="1">
      <c r="A578" s="157"/>
      <c r="B578" s="61"/>
      <c r="C578" s="158"/>
      <c r="D578" s="61"/>
    </row>
    <row r="579" spans="1:4" ht="15.75" customHeight="1">
      <c r="A579" s="157"/>
      <c r="B579" s="61"/>
      <c r="C579" s="158"/>
      <c r="D579" s="61"/>
    </row>
    <row r="580" spans="1:4" ht="15.75" customHeight="1">
      <c r="A580" s="157"/>
      <c r="B580" s="61"/>
      <c r="C580" s="158"/>
      <c r="D580" s="61"/>
    </row>
    <row r="581" spans="1:4" ht="15.75" customHeight="1">
      <c r="A581" s="157"/>
      <c r="B581" s="61"/>
      <c r="C581" s="158"/>
      <c r="D581" s="61"/>
    </row>
    <row r="582" spans="1:4" ht="15.75" customHeight="1">
      <c r="A582" s="157"/>
      <c r="B582" s="61"/>
      <c r="C582" s="158"/>
      <c r="D582" s="61"/>
    </row>
    <row r="583" spans="1:4" ht="15.75" customHeight="1">
      <c r="A583" s="157"/>
      <c r="B583" s="61"/>
      <c r="C583" s="158"/>
      <c r="D583" s="61"/>
    </row>
    <row r="584" spans="1:4" ht="15.75" customHeight="1">
      <c r="A584" s="157"/>
      <c r="B584" s="61"/>
      <c r="C584" s="158"/>
      <c r="D584" s="61"/>
    </row>
    <row r="585" spans="1:4" ht="15.75" customHeight="1">
      <c r="A585" s="157"/>
      <c r="B585" s="61"/>
      <c r="C585" s="158"/>
      <c r="D585" s="61"/>
    </row>
    <row r="586" spans="1:4" ht="15.75" customHeight="1">
      <c r="A586" s="157"/>
      <c r="B586" s="61"/>
      <c r="C586" s="158"/>
      <c r="D586" s="61"/>
    </row>
    <row r="587" spans="1:4" ht="15.75" customHeight="1">
      <c r="A587" s="157"/>
      <c r="B587" s="61"/>
      <c r="C587" s="158"/>
      <c r="D587" s="61"/>
    </row>
    <row r="588" spans="1:4" ht="15.75" customHeight="1">
      <c r="A588" s="157"/>
      <c r="B588" s="61"/>
      <c r="C588" s="158"/>
      <c r="D588" s="61"/>
    </row>
    <row r="589" spans="1:4" ht="15.75" customHeight="1">
      <c r="A589" s="157"/>
      <c r="B589" s="61"/>
      <c r="C589" s="158"/>
      <c r="D589" s="61"/>
    </row>
    <row r="590" spans="1:4" ht="15.75" customHeight="1">
      <c r="A590" s="157"/>
      <c r="B590" s="61"/>
      <c r="C590" s="158"/>
      <c r="D590" s="61"/>
    </row>
    <row r="591" spans="1:4" ht="15.75" customHeight="1">
      <c r="A591" s="157"/>
      <c r="B591" s="61"/>
      <c r="C591" s="158"/>
      <c r="D591" s="61"/>
    </row>
    <row r="592" spans="1:4" ht="15.75" customHeight="1">
      <c r="A592" s="157"/>
      <c r="B592" s="61"/>
      <c r="C592" s="158"/>
      <c r="D592" s="61"/>
    </row>
    <row r="593" spans="1:4" ht="15.75" customHeight="1">
      <c r="A593" s="157"/>
      <c r="B593" s="61"/>
      <c r="C593" s="158"/>
      <c r="D593" s="61"/>
    </row>
    <row r="594" spans="1:4" ht="15.75" customHeight="1">
      <c r="A594" s="157"/>
      <c r="B594" s="61"/>
      <c r="C594" s="158"/>
      <c r="D594" s="61"/>
    </row>
    <row r="595" spans="1:4" ht="15.75" customHeight="1">
      <c r="A595" s="157"/>
      <c r="B595" s="61"/>
      <c r="C595" s="158"/>
      <c r="D595" s="61"/>
    </row>
    <row r="596" spans="1:4" ht="15.75" customHeight="1">
      <c r="A596" s="157"/>
      <c r="B596" s="61"/>
      <c r="C596" s="158"/>
      <c r="D596" s="61"/>
    </row>
    <row r="597" spans="1:4" ht="15.75" customHeight="1">
      <c r="A597" s="157"/>
      <c r="B597" s="61"/>
      <c r="C597" s="158"/>
      <c r="D597" s="61"/>
    </row>
    <row r="598" spans="1:4" ht="15.75" customHeight="1">
      <c r="A598" s="157"/>
      <c r="B598" s="61"/>
      <c r="C598" s="158"/>
      <c r="D598" s="61"/>
    </row>
    <row r="599" spans="1:4" ht="15.75" customHeight="1">
      <c r="A599" s="157"/>
      <c r="B599" s="61"/>
      <c r="C599" s="158"/>
      <c r="D599" s="61"/>
    </row>
    <row r="600" spans="1:4" ht="15.75" customHeight="1">
      <c r="A600" s="157"/>
      <c r="B600" s="61"/>
      <c r="C600" s="158"/>
      <c r="D600" s="61"/>
    </row>
    <row r="601" spans="1:4" ht="15.75" customHeight="1">
      <c r="A601" s="157"/>
      <c r="B601" s="61"/>
      <c r="C601" s="158"/>
      <c r="D601" s="61"/>
    </row>
    <row r="602" spans="1:4" ht="15.75" customHeight="1">
      <c r="A602" s="157"/>
      <c r="B602" s="61"/>
      <c r="C602" s="158"/>
      <c r="D602" s="61"/>
    </row>
    <row r="603" spans="1:4" ht="15.75" customHeight="1">
      <c r="A603" s="157"/>
      <c r="B603" s="61"/>
      <c r="C603" s="158"/>
      <c r="D603" s="61"/>
    </row>
    <row r="604" spans="1:4" ht="15.75" customHeight="1">
      <c r="A604" s="157"/>
      <c r="B604" s="61"/>
      <c r="C604" s="158"/>
      <c r="D604" s="61"/>
    </row>
    <row r="605" spans="1:4" ht="15.75" customHeight="1">
      <c r="A605" s="157"/>
      <c r="B605" s="61"/>
      <c r="C605" s="158"/>
      <c r="D605" s="61"/>
    </row>
    <row r="606" spans="1:4" ht="15.75" customHeight="1">
      <c r="A606" s="157"/>
      <c r="B606" s="61"/>
      <c r="C606" s="158"/>
      <c r="D606" s="61"/>
    </row>
    <row r="607" spans="1:4" ht="15.75" customHeight="1">
      <c r="A607" s="157"/>
      <c r="B607" s="61"/>
      <c r="C607" s="158"/>
      <c r="D607" s="61"/>
    </row>
    <row r="608" spans="1:4" ht="15.75" customHeight="1">
      <c r="A608" s="157"/>
      <c r="B608" s="61"/>
      <c r="C608" s="158"/>
      <c r="D608" s="61"/>
    </row>
    <row r="609" spans="1:4" ht="15.75" customHeight="1">
      <c r="A609" s="157"/>
      <c r="B609" s="61"/>
      <c r="C609" s="158"/>
      <c r="D609" s="61"/>
    </row>
    <row r="610" spans="1:4" ht="15.75" customHeight="1">
      <c r="A610" s="157"/>
      <c r="B610" s="61"/>
      <c r="C610" s="158"/>
      <c r="D610" s="61"/>
    </row>
    <row r="611" spans="1:4" ht="15.75" customHeight="1">
      <c r="A611" s="157"/>
      <c r="B611" s="61"/>
      <c r="C611" s="158"/>
      <c r="D611" s="61"/>
    </row>
    <row r="612" spans="1:4" ht="15.75" customHeight="1">
      <c r="A612" s="157"/>
      <c r="B612" s="61"/>
      <c r="C612" s="158"/>
      <c r="D612" s="61"/>
    </row>
    <row r="613" spans="1:4" ht="15.75" customHeight="1">
      <c r="A613" s="157"/>
      <c r="B613" s="61"/>
      <c r="C613" s="158"/>
      <c r="D613" s="61"/>
    </row>
    <row r="614" spans="1:4" ht="15.75" customHeight="1">
      <c r="A614" s="157"/>
      <c r="B614" s="61"/>
      <c r="C614" s="158"/>
      <c r="D614" s="61"/>
    </row>
    <row r="615" spans="1:4" ht="15.75" customHeight="1">
      <c r="A615" s="157"/>
      <c r="B615" s="61"/>
      <c r="C615" s="158"/>
      <c r="D615" s="61"/>
    </row>
    <row r="616" spans="1:4" ht="15.75" customHeight="1">
      <c r="A616" s="157"/>
      <c r="B616" s="61"/>
      <c r="C616" s="158"/>
      <c r="D616" s="61"/>
    </row>
    <row r="617" spans="1:4" ht="15.75" customHeight="1">
      <c r="A617" s="157"/>
      <c r="B617" s="61"/>
      <c r="C617" s="158"/>
      <c r="D617" s="61"/>
    </row>
    <row r="618" spans="1:4" ht="15.75" customHeight="1">
      <c r="A618" s="157"/>
      <c r="B618" s="61"/>
      <c r="C618" s="158"/>
      <c r="D618" s="61"/>
    </row>
    <row r="619" spans="1:4" ht="15.75" customHeight="1">
      <c r="A619" s="157"/>
      <c r="B619" s="61"/>
      <c r="C619" s="158"/>
      <c r="D619" s="61"/>
    </row>
    <row r="620" spans="1:4" ht="15.75" customHeight="1">
      <c r="A620" s="157"/>
      <c r="B620" s="61"/>
      <c r="C620" s="158"/>
      <c r="D620" s="61"/>
    </row>
    <row r="621" spans="1:4" ht="15.75" customHeight="1">
      <c r="A621" s="157"/>
      <c r="B621" s="61"/>
      <c r="C621" s="158"/>
      <c r="D621" s="61"/>
    </row>
    <row r="622" spans="1:4" ht="15.75" customHeight="1">
      <c r="A622" s="157"/>
      <c r="B622" s="61"/>
      <c r="C622" s="158"/>
      <c r="D622" s="61"/>
    </row>
    <row r="623" spans="1:4" ht="15.75" customHeight="1">
      <c r="A623" s="157"/>
      <c r="B623" s="61"/>
      <c r="C623" s="158"/>
      <c r="D623" s="61"/>
    </row>
    <row r="624" spans="1:4" ht="15.75" customHeight="1">
      <c r="A624" s="157"/>
      <c r="B624" s="61"/>
      <c r="C624" s="158"/>
      <c r="D624" s="61"/>
    </row>
    <row r="625" spans="1:4" ht="15.75" customHeight="1">
      <c r="A625" s="157"/>
      <c r="B625" s="61"/>
      <c r="C625" s="158"/>
      <c r="D625" s="61"/>
    </row>
    <row r="626" spans="1:4" ht="15.75" customHeight="1">
      <c r="A626" s="157"/>
      <c r="B626" s="61"/>
      <c r="C626" s="158"/>
      <c r="D626" s="61"/>
    </row>
    <row r="627" spans="1:4" ht="15.75" customHeight="1">
      <c r="A627" s="157"/>
      <c r="B627" s="61"/>
      <c r="C627" s="158"/>
      <c r="D627" s="61"/>
    </row>
    <row r="628" spans="1:4" ht="15.75" customHeight="1">
      <c r="A628" s="157"/>
      <c r="B628" s="61"/>
      <c r="C628" s="158"/>
      <c r="D628" s="61"/>
    </row>
    <row r="629" spans="1:4" ht="15.75" customHeight="1">
      <c r="A629" s="157"/>
      <c r="B629" s="61"/>
      <c r="C629" s="158"/>
      <c r="D629" s="61"/>
    </row>
    <row r="630" spans="1:4" ht="15.75" customHeight="1">
      <c r="A630" s="157"/>
      <c r="B630" s="61"/>
      <c r="C630" s="158"/>
      <c r="D630" s="61"/>
    </row>
    <row r="631" spans="1:4" ht="15.75" customHeight="1">
      <c r="A631" s="157"/>
      <c r="B631" s="61"/>
      <c r="C631" s="158"/>
      <c r="D631" s="61"/>
    </row>
    <row r="632" spans="1:4" ht="15.75" customHeight="1">
      <c r="A632" s="157"/>
      <c r="B632" s="61"/>
      <c r="C632" s="158"/>
      <c r="D632" s="61"/>
    </row>
    <row r="633" spans="1:4" ht="15.75" customHeight="1">
      <c r="A633" s="157"/>
      <c r="B633" s="61"/>
      <c r="C633" s="158"/>
      <c r="D633" s="61"/>
    </row>
    <row r="634" spans="1:4" ht="15.75" customHeight="1">
      <c r="A634" s="157"/>
      <c r="B634" s="61"/>
      <c r="C634" s="158"/>
      <c r="D634" s="61"/>
    </row>
    <row r="635" spans="1:4" ht="15.75" customHeight="1">
      <c r="A635" s="157"/>
      <c r="B635" s="61"/>
      <c r="C635" s="158"/>
      <c r="D635" s="61"/>
    </row>
    <row r="636" spans="1:4" ht="15.75" customHeight="1">
      <c r="A636" s="157"/>
      <c r="B636" s="61"/>
      <c r="C636" s="158"/>
      <c r="D636" s="61"/>
    </row>
    <row r="637" spans="1:4" ht="15.75" customHeight="1">
      <c r="A637" s="157"/>
      <c r="B637" s="61"/>
      <c r="C637" s="158"/>
      <c r="D637" s="61"/>
    </row>
    <row r="638" spans="1:4" ht="15.75" customHeight="1">
      <c r="A638" s="157"/>
      <c r="B638" s="61"/>
      <c r="C638" s="158"/>
      <c r="D638" s="61"/>
    </row>
    <row r="639" spans="1:4" ht="15.75" customHeight="1">
      <c r="A639" s="157"/>
      <c r="B639" s="61"/>
      <c r="C639" s="158"/>
      <c r="D639" s="61"/>
    </row>
    <row r="640" spans="1:4" ht="15.75" customHeight="1">
      <c r="A640" s="157"/>
      <c r="B640" s="61"/>
      <c r="C640" s="158"/>
      <c r="D640" s="61"/>
    </row>
    <row r="641" spans="1:4" ht="15.75" customHeight="1">
      <c r="A641" s="157"/>
      <c r="B641" s="61"/>
      <c r="C641" s="158"/>
      <c r="D641" s="61"/>
    </row>
    <row r="642" spans="1:4" ht="15.75" customHeight="1">
      <c r="A642" s="157"/>
      <c r="B642" s="61"/>
      <c r="C642" s="158"/>
      <c r="D642" s="61"/>
    </row>
    <row r="643" spans="1:4" ht="15.75" customHeight="1">
      <c r="A643" s="157"/>
      <c r="B643" s="61"/>
      <c r="C643" s="158"/>
      <c r="D643" s="61"/>
    </row>
    <row r="644" spans="1:4" ht="15.75" customHeight="1">
      <c r="A644" s="157"/>
      <c r="B644" s="61"/>
      <c r="C644" s="158"/>
      <c r="D644" s="61"/>
    </row>
    <row r="645" spans="1:4" ht="15.75" customHeight="1">
      <c r="A645" s="157"/>
      <c r="B645" s="61"/>
      <c r="C645" s="158"/>
      <c r="D645" s="61"/>
    </row>
    <row r="646" spans="1:4" ht="15.75" customHeight="1">
      <c r="A646" s="157"/>
      <c r="B646" s="61"/>
      <c r="C646" s="158"/>
      <c r="D646" s="61"/>
    </row>
    <row r="647" spans="1:4" ht="15.75" customHeight="1">
      <c r="A647" s="157"/>
      <c r="B647" s="61"/>
      <c r="C647" s="158"/>
      <c r="D647" s="61"/>
    </row>
    <row r="648" spans="1:4" ht="15.75" customHeight="1">
      <c r="A648" s="157"/>
      <c r="B648" s="61"/>
      <c r="C648" s="158"/>
      <c r="D648" s="61"/>
    </row>
    <row r="649" spans="1:4" ht="15.75" customHeight="1">
      <c r="A649" s="157"/>
      <c r="B649" s="61"/>
      <c r="C649" s="158"/>
      <c r="D649" s="61"/>
    </row>
    <row r="650" spans="1:4" ht="15.75" customHeight="1">
      <c r="A650" s="157"/>
      <c r="B650" s="61"/>
      <c r="C650" s="158"/>
      <c r="D650" s="61"/>
    </row>
    <row r="651" spans="1:4" ht="15.75" customHeight="1">
      <c r="A651" s="157"/>
      <c r="B651" s="61"/>
      <c r="C651" s="158"/>
      <c r="D651" s="61"/>
    </row>
    <row r="652" spans="1:4" ht="15.75" customHeight="1">
      <c r="A652" s="157"/>
      <c r="B652" s="61"/>
      <c r="C652" s="158"/>
      <c r="D652" s="61"/>
    </row>
    <row r="653" spans="1:4" ht="15.75" customHeight="1">
      <c r="A653" s="157"/>
      <c r="B653" s="61"/>
      <c r="C653" s="158"/>
      <c r="D653" s="61"/>
    </row>
    <row r="654" spans="1:4" ht="15.75" customHeight="1">
      <c r="A654" s="157"/>
      <c r="B654" s="61"/>
      <c r="C654" s="158"/>
      <c r="D654" s="61"/>
    </row>
    <row r="655" spans="1:4" ht="15.75" customHeight="1">
      <c r="A655" s="157"/>
      <c r="B655" s="61"/>
      <c r="C655" s="158"/>
      <c r="D655" s="61"/>
    </row>
    <row r="656" spans="1:4" ht="15.75" customHeight="1">
      <c r="A656" s="157"/>
      <c r="B656" s="61"/>
      <c r="C656" s="158"/>
      <c r="D656" s="61"/>
    </row>
    <row r="657" spans="1:4" ht="15.75" customHeight="1">
      <c r="A657" s="157"/>
      <c r="B657" s="61"/>
      <c r="C657" s="158"/>
      <c r="D657" s="61"/>
    </row>
    <row r="658" spans="1:4" ht="15.75" customHeight="1">
      <c r="A658" s="157"/>
      <c r="B658" s="61"/>
      <c r="C658" s="158"/>
      <c r="D658" s="61"/>
    </row>
    <row r="659" spans="1:4" ht="15.75" customHeight="1">
      <c r="A659" s="157"/>
      <c r="B659" s="61"/>
      <c r="C659" s="158"/>
      <c r="D659" s="61"/>
    </row>
    <row r="660" spans="1:4" ht="15.75" customHeight="1">
      <c r="A660" s="157"/>
      <c r="B660" s="61"/>
      <c r="C660" s="158"/>
      <c r="D660" s="61"/>
    </row>
    <row r="661" spans="1:4" ht="15.75" customHeight="1">
      <c r="A661" s="157"/>
      <c r="B661" s="61"/>
      <c r="C661" s="158"/>
      <c r="D661" s="61"/>
    </row>
    <row r="662" spans="1:4" ht="15.75" customHeight="1">
      <c r="A662" s="157"/>
      <c r="B662" s="61"/>
      <c r="C662" s="158"/>
      <c r="D662" s="61"/>
    </row>
    <row r="663" spans="1:4" ht="15.75" customHeight="1">
      <c r="A663" s="157"/>
      <c r="B663" s="61"/>
      <c r="C663" s="158"/>
      <c r="D663" s="61"/>
    </row>
    <row r="664" spans="1:4" ht="15.75" customHeight="1">
      <c r="A664" s="157"/>
      <c r="B664" s="61"/>
      <c r="C664" s="158"/>
      <c r="D664" s="61"/>
    </row>
    <row r="665" spans="1:4" ht="15.75" customHeight="1">
      <c r="A665" s="157"/>
      <c r="B665" s="61"/>
      <c r="C665" s="158"/>
      <c r="D665" s="61"/>
    </row>
    <row r="666" spans="1:4" ht="15.75" customHeight="1">
      <c r="A666" s="157"/>
      <c r="B666" s="61"/>
      <c r="C666" s="158"/>
      <c r="D666" s="61"/>
    </row>
    <row r="667" spans="1:4" ht="15.75" customHeight="1">
      <c r="A667" s="157"/>
      <c r="B667" s="61"/>
      <c r="C667" s="158"/>
      <c r="D667" s="61"/>
    </row>
    <row r="668" spans="1:4" ht="15.75" customHeight="1">
      <c r="A668" s="157"/>
      <c r="B668" s="61"/>
      <c r="C668" s="158"/>
      <c r="D668" s="61"/>
    </row>
    <row r="669" spans="1:4" ht="15.75" customHeight="1">
      <c r="A669" s="157"/>
      <c r="B669" s="61"/>
      <c r="C669" s="158"/>
      <c r="D669" s="61"/>
    </row>
    <row r="670" spans="1:4" ht="15.75" customHeight="1">
      <c r="A670" s="157"/>
      <c r="B670" s="61"/>
      <c r="C670" s="158"/>
      <c r="D670" s="61"/>
    </row>
    <row r="671" spans="1:4" ht="15.75" customHeight="1">
      <c r="A671" s="157"/>
      <c r="B671" s="61"/>
      <c r="C671" s="158"/>
      <c r="D671" s="61"/>
    </row>
    <row r="672" spans="1:4" ht="15.75" customHeight="1">
      <c r="A672" s="157"/>
      <c r="B672" s="61"/>
      <c r="C672" s="158"/>
      <c r="D672" s="61"/>
    </row>
    <row r="673" spans="1:4" ht="15.75" customHeight="1">
      <c r="A673" s="157"/>
      <c r="B673" s="61"/>
      <c r="C673" s="158"/>
      <c r="D673" s="61"/>
    </row>
    <row r="674" spans="1:4" ht="15.75" customHeight="1">
      <c r="A674" s="157"/>
      <c r="B674" s="61"/>
      <c r="C674" s="158"/>
      <c r="D674" s="61"/>
    </row>
    <row r="675" spans="1:4" ht="15.75" customHeight="1">
      <c r="A675" s="157"/>
      <c r="B675" s="61"/>
      <c r="C675" s="158"/>
      <c r="D675" s="61"/>
    </row>
    <row r="676" spans="1:4" ht="15.75" customHeight="1">
      <c r="A676" s="157"/>
      <c r="B676" s="61"/>
      <c r="C676" s="158"/>
      <c r="D676" s="61"/>
    </row>
    <row r="677" spans="1:4" ht="15.75" customHeight="1">
      <c r="A677" s="157"/>
      <c r="B677" s="61"/>
      <c r="C677" s="158"/>
      <c r="D677" s="61"/>
    </row>
    <row r="678" spans="1:4" ht="15.75" customHeight="1">
      <c r="A678" s="157"/>
      <c r="B678" s="61"/>
      <c r="C678" s="158"/>
      <c r="D678" s="61"/>
    </row>
    <row r="679" spans="1:4" ht="15.75" customHeight="1">
      <c r="A679" s="157"/>
      <c r="B679" s="61"/>
      <c r="C679" s="158"/>
      <c r="D679" s="61"/>
    </row>
    <row r="680" spans="1:4" ht="15.75" customHeight="1">
      <c r="A680" s="157"/>
      <c r="B680" s="61"/>
      <c r="C680" s="158"/>
      <c r="D680" s="61"/>
    </row>
    <row r="681" spans="1:4" ht="15.75" customHeight="1">
      <c r="A681" s="157"/>
      <c r="B681" s="61"/>
      <c r="C681" s="158"/>
      <c r="D681" s="61"/>
    </row>
    <row r="682" spans="1:4" ht="15.75" customHeight="1">
      <c r="A682" s="157"/>
      <c r="B682" s="61"/>
      <c r="C682" s="158"/>
      <c r="D682" s="61"/>
    </row>
    <row r="683" spans="1:4" ht="15.75" customHeight="1">
      <c r="A683" s="157"/>
      <c r="B683" s="61"/>
      <c r="C683" s="158"/>
      <c r="D683" s="61"/>
    </row>
    <row r="684" spans="1:4" ht="15.75" customHeight="1">
      <c r="A684" s="157"/>
      <c r="B684" s="61"/>
      <c r="C684" s="158"/>
      <c r="D684" s="61"/>
    </row>
    <row r="685" spans="1:4" ht="15.75" customHeight="1">
      <c r="A685" s="157"/>
      <c r="B685" s="61"/>
      <c r="C685" s="158"/>
      <c r="D685" s="61"/>
    </row>
    <row r="686" spans="1:4" ht="15.75" customHeight="1">
      <c r="A686" s="157"/>
      <c r="B686" s="61"/>
      <c r="C686" s="158"/>
      <c r="D686" s="61"/>
    </row>
    <row r="687" spans="1:4" ht="15.75" customHeight="1">
      <c r="A687" s="157"/>
      <c r="B687" s="61"/>
      <c r="C687" s="158"/>
      <c r="D687" s="61"/>
    </row>
    <row r="688" spans="1:4" ht="15.75" customHeight="1">
      <c r="A688" s="157"/>
      <c r="B688" s="61"/>
      <c r="C688" s="158"/>
      <c r="D688" s="61"/>
    </row>
    <row r="689" spans="1:4" ht="15.75" customHeight="1">
      <c r="A689" s="157"/>
      <c r="B689" s="61"/>
      <c r="C689" s="158"/>
      <c r="D689" s="61"/>
    </row>
    <row r="690" spans="1:4" ht="15.75" customHeight="1">
      <c r="A690" s="157"/>
      <c r="B690" s="61"/>
      <c r="C690" s="158"/>
      <c r="D690" s="61"/>
    </row>
    <row r="691" spans="1:4" ht="15.75" customHeight="1">
      <c r="A691" s="157"/>
      <c r="B691" s="61"/>
      <c r="C691" s="158"/>
      <c r="D691" s="61"/>
    </row>
    <row r="692" spans="1:4" ht="15.75" customHeight="1">
      <c r="A692" s="157"/>
      <c r="B692" s="61"/>
      <c r="C692" s="158"/>
      <c r="D692" s="61"/>
    </row>
    <row r="693" spans="1:4" ht="15.75" customHeight="1">
      <c r="A693" s="157"/>
      <c r="B693" s="61"/>
      <c r="C693" s="158"/>
      <c r="D693" s="61"/>
    </row>
    <row r="694" spans="1:4" ht="15.75" customHeight="1">
      <c r="A694" s="157"/>
      <c r="B694" s="61"/>
      <c r="C694" s="158"/>
      <c r="D694" s="61"/>
    </row>
    <row r="695" spans="1:4" ht="15.75" customHeight="1">
      <c r="A695" s="157"/>
      <c r="B695" s="61"/>
      <c r="C695" s="158"/>
      <c r="D695" s="61"/>
    </row>
    <row r="696" spans="1:4" ht="15.75" customHeight="1">
      <c r="A696" s="157"/>
      <c r="B696" s="61"/>
      <c r="C696" s="158"/>
      <c r="D696" s="61"/>
    </row>
    <row r="697" spans="1:4" ht="15.75" customHeight="1">
      <c r="A697" s="157"/>
      <c r="B697" s="61"/>
      <c r="C697" s="158"/>
      <c r="D697" s="61"/>
    </row>
    <row r="698" spans="1:4" ht="15.75" customHeight="1">
      <c r="A698" s="157"/>
      <c r="B698" s="61"/>
      <c r="C698" s="158"/>
      <c r="D698" s="61"/>
    </row>
    <row r="699" spans="1:4" ht="15.75" customHeight="1">
      <c r="A699" s="157"/>
      <c r="B699" s="61"/>
      <c r="C699" s="158"/>
      <c r="D699" s="61"/>
    </row>
    <row r="700" spans="1:4" ht="15.75" customHeight="1">
      <c r="A700" s="157"/>
      <c r="B700" s="61"/>
      <c r="C700" s="158"/>
      <c r="D700" s="61"/>
    </row>
    <row r="701" spans="1:4" ht="15.75" customHeight="1">
      <c r="A701" s="157"/>
      <c r="B701" s="61"/>
      <c r="C701" s="158"/>
      <c r="D701" s="61"/>
    </row>
    <row r="702" spans="1:4" ht="15.75" customHeight="1">
      <c r="A702" s="157"/>
      <c r="B702" s="61"/>
      <c r="C702" s="158"/>
      <c r="D702" s="61"/>
    </row>
    <row r="703" spans="1:4" ht="15.75" customHeight="1">
      <c r="A703" s="157"/>
      <c r="B703" s="61"/>
      <c r="C703" s="158"/>
      <c r="D703" s="61"/>
    </row>
    <row r="704" spans="1:4" ht="15.75" customHeight="1">
      <c r="A704" s="157"/>
      <c r="B704" s="61"/>
      <c r="C704" s="158"/>
      <c r="D704" s="61"/>
    </row>
    <row r="705" spans="1:4" ht="15.75" customHeight="1">
      <c r="A705" s="157"/>
      <c r="B705" s="61"/>
      <c r="C705" s="158"/>
      <c r="D705" s="61"/>
    </row>
    <row r="706" spans="1:4" ht="15.75" customHeight="1">
      <c r="A706" s="157"/>
      <c r="B706" s="61"/>
      <c r="C706" s="158"/>
      <c r="D706" s="61"/>
    </row>
    <row r="707" spans="1:4" ht="15.75" customHeight="1">
      <c r="A707" s="157"/>
      <c r="B707" s="61"/>
      <c r="C707" s="158"/>
      <c r="D707" s="61"/>
    </row>
    <row r="708" spans="1:4" ht="15.75" customHeight="1">
      <c r="A708" s="157"/>
      <c r="B708" s="61"/>
      <c r="C708" s="158"/>
      <c r="D708" s="61"/>
    </row>
    <row r="709" spans="1:4" ht="15.75" customHeight="1">
      <c r="A709" s="157"/>
      <c r="B709" s="61"/>
      <c r="C709" s="158"/>
      <c r="D709" s="61"/>
    </row>
    <row r="710" spans="1:4" ht="15.75" customHeight="1">
      <c r="A710" s="157"/>
      <c r="B710" s="61"/>
      <c r="C710" s="158"/>
      <c r="D710" s="61"/>
    </row>
    <row r="711" spans="1:4" ht="15.75" customHeight="1">
      <c r="A711" s="157"/>
      <c r="B711" s="61"/>
      <c r="C711" s="158"/>
      <c r="D711" s="61"/>
    </row>
    <row r="712" spans="1:4" ht="15.75" customHeight="1">
      <c r="A712" s="157"/>
      <c r="B712" s="61"/>
      <c r="C712" s="158"/>
      <c r="D712" s="61"/>
    </row>
    <row r="713" spans="1:4" ht="15.75" customHeight="1">
      <c r="A713" s="157"/>
      <c r="B713" s="61"/>
      <c r="C713" s="158"/>
      <c r="D713" s="61"/>
    </row>
    <row r="714" spans="1:4" ht="15.75" customHeight="1">
      <c r="A714" s="157"/>
      <c r="B714" s="61"/>
      <c r="C714" s="158"/>
      <c r="D714" s="61"/>
    </row>
    <row r="715" spans="1:4" ht="15.75" customHeight="1">
      <c r="A715" s="157"/>
      <c r="B715" s="61"/>
      <c r="C715" s="158"/>
      <c r="D715" s="61"/>
    </row>
    <row r="716" spans="1:4" ht="15.75" customHeight="1">
      <c r="A716" s="157"/>
      <c r="B716" s="61"/>
      <c r="C716" s="158"/>
      <c r="D716" s="61"/>
    </row>
    <row r="717" spans="1:4" ht="15.75" customHeight="1">
      <c r="A717" s="157"/>
      <c r="B717" s="61"/>
      <c r="C717" s="158"/>
      <c r="D717" s="61"/>
    </row>
    <row r="718" spans="1:4" ht="15.75" customHeight="1">
      <c r="A718" s="157"/>
      <c r="B718" s="61"/>
      <c r="C718" s="158"/>
      <c r="D718" s="61"/>
    </row>
    <row r="719" spans="1:4" ht="15.75" customHeight="1">
      <c r="A719" s="157"/>
      <c r="B719" s="61"/>
      <c r="C719" s="158"/>
      <c r="D719" s="61"/>
    </row>
    <row r="720" spans="1:4" ht="15.75" customHeight="1">
      <c r="A720" s="157"/>
      <c r="B720" s="61"/>
      <c r="C720" s="158"/>
      <c r="D720" s="61"/>
    </row>
    <row r="721" spans="1:4" ht="15.75" customHeight="1">
      <c r="A721" s="157"/>
      <c r="B721" s="61"/>
      <c r="C721" s="158"/>
      <c r="D721" s="61"/>
    </row>
    <row r="722" spans="1:4" ht="15.75" customHeight="1">
      <c r="A722" s="157"/>
      <c r="B722" s="61"/>
      <c r="C722" s="158"/>
      <c r="D722" s="61"/>
    </row>
    <row r="723" spans="1:4" ht="15.75" customHeight="1">
      <c r="A723" s="157"/>
      <c r="B723" s="61"/>
      <c r="C723" s="158"/>
      <c r="D723" s="61"/>
    </row>
    <row r="724" spans="1:4" ht="15.75" customHeight="1">
      <c r="A724" s="157"/>
      <c r="B724" s="61"/>
      <c r="C724" s="158"/>
      <c r="D724" s="61"/>
    </row>
    <row r="725" spans="1:4" ht="15.75" customHeight="1">
      <c r="A725" s="157"/>
      <c r="B725" s="61"/>
      <c r="C725" s="158"/>
      <c r="D725" s="61"/>
    </row>
    <row r="726" spans="1:4" ht="15.75" customHeight="1">
      <c r="A726" s="157"/>
      <c r="B726" s="61"/>
      <c r="C726" s="158"/>
      <c r="D726" s="61"/>
    </row>
    <row r="727" spans="1:4" ht="15.75" customHeight="1">
      <c r="A727" s="157"/>
      <c r="B727" s="61"/>
      <c r="C727" s="158"/>
      <c r="D727" s="61"/>
    </row>
    <row r="728" spans="1:4" ht="15.75" customHeight="1">
      <c r="A728" s="157"/>
      <c r="B728" s="61"/>
      <c r="C728" s="158"/>
      <c r="D728" s="61"/>
    </row>
    <row r="729" spans="1:4" ht="15.75" customHeight="1">
      <c r="A729" s="157"/>
      <c r="B729" s="61"/>
      <c r="C729" s="158"/>
      <c r="D729" s="61"/>
    </row>
    <row r="730" spans="1:4" ht="15.75" customHeight="1">
      <c r="A730" s="157"/>
      <c r="B730" s="61"/>
      <c r="C730" s="158"/>
      <c r="D730" s="61"/>
    </row>
    <row r="731" spans="1:4" ht="15.75" customHeight="1">
      <c r="A731" s="157"/>
      <c r="B731" s="61"/>
      <c r="C731" s="158"/>
      <c r="D731" s="61"/>
    </row>
    <row r="732" spans="1:4" ht="15.75" customHeight="1">
      <c r="A732" s="157"/>
      <c r="B732" s="61"/>
      <c r="C732" s="158"/>
      <c r="D732" s="61"/>
    </row>
    <row r="733" spans="1:4" ht="15.75" customHeight="1">
      <c r="A733" s="157"/>
      <c r="B733" s="61"/>
      <c r="C733" s="158"/>
      <c r="D733" s="61"/>
    </row>
    <row r="734" spans="1:4" ht="15.75" customHeight="1">
      <c r="A734" s="157"/>
      <c r="B734" s="61"/>
      <c r="C734" s="158"/>
      <c r="D734" s="61"/>
    </row>
    <row r="735" spans="1:4" ht="15.75" customHeight="1">
      <c r="A735" s="157"/>
      <c r="B735" s="61"/>
      <c r="C735" s="158"/>
      <c r="D735" s="61"/>
    </row>
    <row r="736" spans="1:4" ht="15.75" customHeight="1">
      <c r="A736" s="157"/>
      <c r="B736" s="61"/>
      <c r="C736" s="158"/>
      <c r="D736" s="61"/>
    </row>
    <row r="737" spans="1:4" ht="15.75" customHeight="1">
      <c r="A737" s="157"/>
      <c r="B737" s="61"/>
      <c r="C737" s="158"/>
      <c r="D737" s="61"/>
    </row>
    <row r="738" spans="1:4" ht="15.75" customHeight="1">
      <c r="A738" s="157"/>
      <c r="B738" s="61"/>
      <c r="C738" s="158"/>
      <c r="D738" s="61"/>
    </row>
    <row r="739" spans="1:4" ht="15.75" customHeight="1">
      <c r="A739" s="157"/>
      <c r="B739" s="61"/>
      <c r="C739" s="158"/>
      <c r="D739" s="61"/>
    </row>
    <row r="740" spans="1:4" ht="15.75" customHeight="1">
      <c r="A740" s="157"/>
      <c r="B740" s="61"/>
      <c r="C740" s="158"/>
      <c r="D740" s="61"/>
    </row>
    <row r="741" spans="1:4" ht="15.75" customHeight="1">
      <c r="A741" s="157"/>
      <c r="B741" s="61"/>
      <c r="C741" s="158"/>
      <c r="D741" s="61"/>
    </row>
    <row r="742" spans="1:4" ht="15.75" customHeight="1">
      <c r="A742" s="157"/>
      <c r="B742" s="61"/>
      <c r="C742" s="158"/>
      <c r="D742" s="61"/>
    </row>
    <row r="743" spans="1:4" ht="15.75" customHeight="1">
      <c r="A743" s="157"/>
      <c r="B743" s="61"/>
      <c r="C743" s="158"/>
      <c r="D743" s="61"/>
    </row>
    <row r="744" spans="1:4" ht="15.75" customHeight="1">
      <c r="A744" s="157"/>
      <c r="B744" s="61"/>
      <c r="C744" s="158"/>
      <c r="D744" s="61"/>
    </row>
    <row r="745" spans="1:4" ht="15.75" customHeight="1">
      <c r="A745" s="157"/>
      <c r="B745" s="61"/>
      <c r="C745" s="158"/>
      <c r="D745" s="61"/>
    </row>
    <row r="746" spans="1:4" ht="15.75" customHeight="1">
      <c r="A746" s="157"/>
      <c r="B746" s="61"/>
      <c r="C746" s="158"/>
      <c r="D746" s="61"/>
    </row>
    <row r="747" spans="1:4" ht="15.75" customHeight="1">
      <c r="A747" s="157"/>
      <c r="B747" s="61"/>
      <c r="C747" s="158"/>
      <c r="D747" s="61"/>
    </row>
    <row r="748" spans="1:4" ht="15.75" customHeight="1">
      <c r="A748" s="157"/>
      <c r="B748" s="61"/>
      <c r="C748" s="158"/>
      <c r="D748" s="61"/>
    </row>
    <row r="749" spans="1:4" ht="15.75" customHeight="1">
      <c r="A749" s="157"/>
      <c r="B749" s="61"/>
      <c r="C749" s="158"/>
      <c r="D749" s="61"/>
    </row>
    <row r="750" spans="1:4" ht="15.75" customHeight="1">
      <c r="A750" s="157"/>
      <c r="B750" s="61"/>
      <c r="C750" s="158"/>
      <c r="D750" s="61"/>
    </row>
    <row r="751" spans="1:4" ht="15.75" customHeight="1">
      <c r="A751" s="157"/>
      <c r="B751" s="61"/>
      <c r="C751" s="158"/>
      <c r="D751" s="61"/>
    </row>
    <row r="752" spans="1:4" ht="15.75" customHeight="1">
      <c r="A752" s="157"/>
      <c r="B752" s="61"/>
      <c r="C752" s="158"/>
      <c r="D752" s="61"/>
    </row>
    <row r="753" spans="1:4" ht="15.75" customHeight="1">
      <c r="A753" s="157"/>
      <c r="B753" s="61"/>
      <c r="C753" s="158"/>
      <c r="D753" s="61"/>
    </row>
    <row r="754" spans="1:4" ht="15.75" customHeight="1">
      <c r="A754" s="157"/>
      <c r="B754" s="61"/>
      <c r="C754" s="158"/>
      <c r="D754" s="61"/>
    </row>
    <row r="755" spans="1:4" ht="15.75" customHeight="1">
      <c r="A755" s="157"/>
      <c r="B755" s="61"/>
      <c r="C755" s="158"/>
      <c r="D755" s="61"/>
    </row>
    <row r="756" spans="1:4" ht="15.75" customHeight="1">
      <c r="A756" s="157"/>
      <c r="B756" s="61"/>
      <c r="C756" s="158"/>
      <c r="D756" s="61"/>
    </row>
    <row r="757" spans="1:4" ht="15.75" customHeight="1">
      <c r="A757" s="157"/>
      <c r="B757" s="61"/>
      <c r="C757" s="158"/>
      <c r="D757" s="61"/>
    </row>
    <row r="758" spans="1:4" ht="15.75" customHeight="1">
      <c r="A758" s="157"/>
      <c r="B758" s="61"/>
      <c r="C758" s="158"/>
      <c r="D758" s="61"/>
    </row>
    <row r="759" spans="1:4" ht="15.75" customHeight="1">
      <c r="A759" s="157"/>
      <c r="B759" s="61"/>
      <c r="C759" s="158"/>
      <c r="D759" s="61"/>
    </row>
    <row r="760" spans="1:4" ht="15.75" customHeight="1">
      <c r="A760" s="157"/>
      <c r="B760" s="61"/>
      <c r="C760" s="158"/>
      <c r="D760" s="61"/>
    </row>
    <row r="761" spans="1:4" ht="15.75" customHeight="1">
      <c r="A761" s="157"/>
      <c r="B761" s="61"/>
      <c r="C761" s="158"/>
      <c r="D761" s="61"/>
    </row>
    <row r="762" spans="1:4" ht="15.75" customHeight="1">
      <c r="A762" s="157"/>
      <c r="B762" s="61"/>
      <c r="C762" s="158"/>
      <c r="D762" s="61"/>
    </row>
    <row r="763" spans="1:4" ht="15.75" customHeight="1">
      <c r="A763" s="157"/>
      <c r="B763" s="61"/>
      <c r="C763" s="158"/>
      <c r="D763" s="61"/>
    </row>
    <row r="764" spans="1:4" ht="15.75" customHeight="1">
      <c r="A764" s="157"/>
      <c r="B764" s="61"/>
      <c r="C764" s="158"/>
      <c r="D764" s="61"/>
    </row>
    <row r="765" spans="1:4" ht="15.75" customHeight="1">
      <c r="A765" s="157"/>
      <c r="B765" s="61"/>
      <c r="C765" s="158"/>
      <c r="D765" s="61"/>
    </row>
    <row r="766" spans="1:4" ht="15.75" customHeight="1">
      <c r="A766" s="157"/>
      <c r="B766" s="61"/>
      <c r="C766" s="158"/>
      <c r="D766" s="61"/>
    </row>
    <row r="767" spans="1:4" ht="15.75" customHeight="1">
      <c r="A767" s="157"/>
      <c r="B767" s="61"/>
      <c r="C767" s="158"/>
      <c r="D767" s="61"/>
    </row>
    <row r="768" spans="1:4" ht="15.75" customHeight="1">
      <c r="A768" s="157"/>
      <c r="B768" s="61"/>
      <c r="C768" s="158"/>
      <c r="D768" s="61"/>
    </row>
    <row r="769" spans="1:4" ht="15.75" customHeight="1">
      <c r="A769" s="157"/>
      <c r="B769" s="61"/>
      <c r="C769" s="158"/>
      <c r="D769" s="61"/>
    </row>
    <row r="770" spans="1:4" ht="15.75" customHeight="1">
      <c r="A770" s="157"/>
      <c r="B770" s="61"/>
      <c r="C770" s="158"/>
      <c r="D770" s="61"/>
    </row>
    <row r="771" spans="1:4" ht="15.75" customHeight="1">
      <c r="A771" s="157"/>
      <c r="B771" s="61"/>
      <c r="C771" s="158"/>
      <c r="D771" s="61"/>
    </row>
    <row r="772" spans="1:4" ht="15.75" customHeight="1">
      <c r="A772" s="157"/>
      <c r="B772" s="61"/>
      <c r="C772" s="158"/>
      <c r="D772" s="61"/>
    </row>
    <row r="773" spans="1:4" ht="15.75" customHeight="1">
      <c r="A773" s="157"/>
      <c r="B773" s="61"/>
      <c r="C773" s="158"/>
      <c r="D773" s="61"/>
    </row>
    <row r="774" spans="1:4" ht="15.75" customHeight="1">
      <c r="A774" s="157"/>
      <c r="B774" s="61"/>
      <c r="C774" s="158"/>
      <c r="D774" s="61"/>
    </row>
    <row r="775" spans="1:4" ht="15.75" customHeight="1">
      <c r="A775" s="157"/>
      <c r="B775" s="61"/>
      <c r="C775" s="158"/>
      <c r="D775" s="61"/>
    </row>
    <row r="776" spans="1:4" ht="15.75" customHeight="1">
      <c r="A776" s="157"/>
      <c r="B776" s="61"/>
      <c r="C776" s="158"/>
      <c r="D776" s="61"/>
    </row>
    <row r="777" spans="1:4" ht="15.75" customHeight="1">
      <c r="A777" s="157"/>
      <c r="B777" s="61"/>
      <c r="C777" s="158"/>
      <c r="D777" s="61"/>
    </row>
    <row r="778" spans="1:4" ht="15.75" customHeight="1">
      <c r="A778" s="157"/>
      <c r="B778" s="61"/>
      <c r="C778" s="158"/>
      <c r="D778" s="61"/>
    </row>
    <row r="779" spans="1:4" ht="15.75" customHeight="1">
      <c r="A779" s="157"/>
      <c r="B779" s="61"/>
      <c r="C779" s="158"/>
      <c r="D779" s="61"/>
    </row>
    <row r="780" spans="1:4" ht="15.75" customHeight="1">
      <c r="A780" s="157"/>
      <c r="B780" s="61"/>
      <c r="C780" s="158"/>
      <c r="D780" s="61"/>
    </row>
    <row r="781" spans="1:4" ht="15.75" customHeight="1">
      <c r="A781" s="157"/>
      <c r="B781" s="61"/>
      <c r="C781" s="158"/>
      <c r="D781" s="61"/>
    </row>
    <row r="782" spans="1:4" ht="15.75" customHeight="1">
      <c r="A782" s="157"/>
      <c r="B782" s="61"/>
      <c r="C782" s="158"/>
      <c r="D782" s="61"/>
    </row>
    <row r="783" spans="1:4" ht="15.75" customHeight="1">
      <c r="A783" s="157"/>
      <c r="B783" s="61"/>
      <c r="C783" s="158"/>
      <c r="D783" s="61"/>
    </row>
    <row r="784" spans="1:4" ht="15.75" customHeight="1">
      <c r="A784" s="157"/>
      <c r="B784" s="61"/>
      <c r="C784" s="158"/>
      <c r="D784" s="61"/>
    </row>
    <row r="785" spans="1:4" ht="15.75" customHeight="1">
      <c r="A785" s="157"/>
      <c r="B785" s="61"/>
      <c r="C785" s="158"/>
      <c r="D785" s="61"/>
    </row>
    <row r="786" spans="1:4" ht="15.75" customHeight="1">
      <c r="A786" s="157"/>
      <c r="B786" s="61"/>
      <c r="C786" s="158"/>
      <c r="D786" s="61"/>
    </row>
    <row r="787" spans="1:4" ht="15.75" customHeight="1">
      <c r="A787" s="157"/>
      <c r="B787" s="61"/>
      <c r="C787" s="158"/>
      <c r="D787" s="61"/>
    </row>
    <row r="788" spans="1:4" ht="15.75" customHeight="1">
      <c r="A788" s="157"/>
      <c r="B788" s="61"/>
      <c r="C788" s="158"/>
      <c r="D788" s="61"/>
    </row>
    <row r="789" spans="1:4" ht="15.75" customHeight="1">
      <c r="A789" s="157"/>
      <c r="B789" s="61"/>
      <c r="C789" s="158"/>
      <c r="D789" s="61"/>
    </row>
    <row r="790" spans="1:4" ht="15.75" customHeight="1">
      <c r="A790" s="157"/>
      <c r="B790" s="61"/>
      <c r="C790" s="158"/>
      <c r="D790" s="61"/>
    </row>
    <row r="791" spans="1:4" ht="15.75" customHeight="1">
      <c r="A791" s="157"/>
      <c r="B791" s="61"/>
      <c r="C791" s="158"/>
      <c r="D791" s="61"/>
    </row>
    <row r="792" spans="1:4" ht="15.75" customHeight="1">
      <c r="A792" s="157"/>
      <c r="B792" s="61"/>
      <c r="C792" s="158"/>
      <c r="D792" s="61"/>
    </row>
    <row r="793" spans="1:4" ht="15.75" customHeight="1">
      <c r="A793" s="157"/>
      <c r="B793" s="61"/>
      <c r="C793" s="158"/>
      <c r="D793" s="61"/>
    </row>
    <row r="794" spans="1:4" ht="15.75" customHeight="1">
      <c r="A794" s="157"/>
      <c r="B794" s="61"/>
      <c r="C794" s="158"/>
      <c r="D794" s="61"/>
    </row>
    <row r="795" spans="1:4" ht="15.75" customHeight="1">
      <c r="A795" s="157"/>
      <c r="B795" s="61"/>
      <c r="C795" s="158"/>
      <c r="D795" s="61"/>
    </row>
    <row r="796" spans="1:4" ht="15.75" customHeight="1">
      <c r="A796" s="157"/>
      <c r="B796" s="61"/>
      <c r="C796" s="158"/>
      <c r="D796" s="61"/>
    </row>
    <row r="797" spans="1:4" ht="15.75" customHeight="1">
      <c r="A797" s="157"/>
      <c r="B797" s="61"/>
      <c r="C797" s="158"/>
      <c r="D797" s="61"/>
    </row>
    <row r="798" spans="1:4" ht="15.75" customHeight="1">
      <c r="A798" s="157"/>
      <c r="B798" s="61"/>
      <c r="C798" s="158"/>
      <c r="D798" s="61"/>
    </row>
    <row r="799" spans="1:4" ht="15.75" customHeight="1">
      <c r="A799" s="157"/>
      <c r="B799" s="61"/>
      <c r="C799" s="158"/>
      <c r="D799" s="61"/>
    </row>
    <row r="800" spans="1:4" ht="15.75" customHeight="1">
      <c r="A800" s="157"/>
      <c r="B800" s="61"/>
      <c r="C800" s="158"/>
      <c r="D800" s="61"/>
    </row>
    <row r="801" spans="1:4" ht="15.75" customHeight="1">
      <c r="A801" s="157"/>
      <c r="B801" s="61"/>
      <c r="C801" s="158"/>
      <c r="D801" s="61"/>
    </row>
    <row r="802" spans="1:4" ht="15.75" customHeight="1">
      <c r="A802" s="157"/>
      <c r="B802" s="61"/>
      <c r="C802" s="158"/>
      <c r="D802" s="61"/>
    </row>
    <row r="803" spans="1:4" ht="15.75" customHeight="1">
      <c r="A803" s="157"/>
      <c r="B803" s="61"/>
      <c r="C803" s="158"/>
      <c r="D803" s="61"/>
    </row>
    <row r="804" spans="1:4" ht="15.75" customHeight="1">
      <c r="A804" s="157"/>
      <c r="B804" s="61"/>
      <c r="C804" s="158"/>
      <c r="D804" s="61"/>
    </row>
    <row r="805" spans="1:4" ht="15.75" customHeight="1">
      <c r="A805" s="157"/>
      <c r="B805" s="61"/>
      <c r="C805" s="158"/>
      <c r="D805" s="61"/>
    </row>
    <row r="806" spans="1:4" ht="15.75" customHeight="1">
      <c r="A806" s="157"/>
      <c r="B806" s="61"/>
      <c r="C806" s="158"/>
      <c r="D806" s="61"/>
    </row>
    <row r="807" spans="1:4" ht="15.75" customHeight="1">
      <c r="A807" s="157"/>
      <c r="B807" s="61"/>
      <c r="C807" s="158"/>
      <c r="D807" s="61"/>
    </row>
    <row r="808" spans="1:4" ht="15.75" customHeight="1">
      <c r="A808" s="157"/>
      <c r="B808" s="61"/>
      <c r="C808" s="158"/>
      <c r="D808" s="61"/>
    </row>
    <row r="809" spans="1:4" ht="15.75" customHeight="1">
      <c r="A809" s="157"/>
      <c r="B809" s="61"/>
      <c r="C809" s="158"/>
      <c r="D809" s="61"/>
    </row>
    <row r="810" spans="1:4" ht="15.75" customHeight="1">
      <c r="A810" s="157"/>
      <c r="B810" s="61"/>
      <c r="C810" s="158"/>
      <c r="D810" s="61"/>
    </row>
    <row r="811" spans="1:4" ht="15.75" customHeight="1">
      <c r="A811" s="157"/>
      <c r="B811" s="61"/>
      <c r="C811" s="158"/>
      <c r="D811" s="61"/>
    </row>
    <row r="812" spans="1:4" ht="15.75" customHeight="1">
      <c r="A812" s="157"/>
      <c r="B812" s="61"/>
      <c r="C812" s="158"/>
      <c r="D812" s="61"/>
    </row>
    <row r="813" spans="1:4" ht="15.75" customHeight="1">
      <c r="A813" s="157"/>
      <c r="B813" s="61"/>
      <c r="C813" s="158"/>
      <c r="D813" s="61"/>
    </row>
    <row r="814" spans="1:4" ht="15.75" customHeight="1">
      <c r="A814" s="157"/>
      <c r="B814" s="61"/>
      <c r="C814" s="158"/>
      <c r="D814" s="61"/>
    </row>
    <row r="815" spans="1:4" ht="15.75" customHeight="1">
      <c r="A815" s="157"/>
      <c r="B815" s="61"/>
      <c r="C815" s="158"/>
      <c r="D815" s="61"/>
    </row>
    <row r="816" spans="1:4" ht="15.75" customHeight="1">
      <c r="A816" s="157"/>
      <c r="B816" s="61"/>
      <c r="C816" s="158"/>
      <c r="D816" s="61"/>
    </row>
    <row r="817" spans="1:4" ht="15.75" customHeight="1">
      <c r="A817" s="157"/>
      <c r="B817" s="61"/>
      <c r="C817" s="158"/>
      <c r="D817" s="61"/>
    </row>
    <row r="818" spans="1:4" ht="15.75" customHeight="1">
      <c r="A818" s="157"/>
      <c r="B818" s="61"/>
      <c r="C818" s="158"/>
      <c r="D818" s="61"/>
    </row>
    <row r="819" spans="1:4" ht="15.75" customHeight="1">
      <c r="A819" s="157"/>
      <c r="B819" s="61"/>
      <c r="C819" s="158"/>
      <c r="D819" s="61"/>
    </row>
    <row r="820" spans="1:4" ht="15.75" customHeight="1">
      <c r="A820" s="157"/>
      <c r="B820" s="61"/>
      <c r="C820" s="158"/>
      <c r="D820" s="61"/>
    </row>
    <row r="821" spans="1:4" ht="15.75" customHeight="1">
      <c r="A821" s="157"/>
      <c r="B821" s="61"/>
      <c r="C821" s="158"/>
      <c r="D821" s="61"/>
    </row>
    <row r="822" spans="1:4" ht="15.75" customHeight="1">
      <c r="A822" s="157"/>
      <c r="B822" s="61"/>
      <c r="C822" s="158"/>
      <c r="D822" s="61"/>
    </row>
    <row r="823" spans="1:4" ht="15.75" customHeight="1">
      <c r="A823" s="157"/>
      <c r="B823" s="61"/>
      <c r="C823" s="158"/>
      <c r="D823" s="61"/>
    </row>
    <row r="824" spans="1:4" ht="15.75" customHeight="1">
      <c r="A824" s="157"/>
      <c r="B824" s="61"/>
      <c r="C824" s="158"/>
      <c r="D824" s="61"/>
    </row>
    <row r="825" spans="1:4" ht="15.75" customHeight="1">
      <c r="A825" s="157"/>
      <c r="B825" s="61"/>
      <c r="C825" s="158"/>
      <c r="D825" s="61"/>
    </row>
    <row r="826" spans="1:4" ht="15.75" customHeight="1">
      <c r="A826" s="157"/>
      <c r="B826" s="61"/>
      <c r="C826" s="158"/>
      <c r="D826" s="61"/>
    </row>
    <row r="827" spans="1:4" ht="15.75" customHeight="1">
      <c r="A827" s="157"/>
      <c r="B827" s="61"/>
      <c r="C827" s="158"/>
      <c r="D827" s="61"/>
    </row>
    <row r="828" spans="1:4" ht="15.75" customHeight="1">
      <c r="A828" s="157"/>
      <c r="B828" s="61"/>
      <c r="C828" s="158"/>
      <c r="D828" s="61"/>
    </row>
    <row r="829" spans="1:4" ht="15.75" customHeight="1">
      <c r="A829" s="157"/>
      <c r="B829" s="61"/>
      <c r="C829" s="158"/>
      <c r="D829" s="61"/>
    </row>
    <row r="830" spans="1:4" ht="15.75" customHeight="1">
      <c r="A830" s="157"/>
      <c r="B830" s="61"/>
      <c r="C830" s="158"/>
      <c r="D830" s="61"/>
    </row>
    <row r="831" spans="1:4" ht="15.75" customHeight="1">
      <c r="A831" s="157"/>
      <c r="B831" s="61"/>
      <c r="C831" s="158"/>
      <c r="D831" s="61"/>
    </row>
    <row r="832" spans="1:4" ht="15.75" customHeight="1">
      <c r="A832" s="157"/>
      <c r="B832" s="61"/>
      <c r="C832" s="158"/>
      <c r="D832" s="61"/>
    </row>
    <row r="833" spans="1:4" ht="15.75" customHeight="1">
      <c r="A833" s="157"/>
      <c r="B833" s="61"/>
      <c r="C833" s="158"/>
      <c r="D833" s="61"/>
    </row>
    <row r="834" spans="1:4" ht="15.75" customHeight="1">
      <c r="A834" s="157"/>
      <c r="B834" s="61"/>
      <c r="C834" s="158"/>
      <c r="D834" s="61"/>
    </row>
    <row r="835" spans="1:4" ht="15.75" customHeight="1">
      <c r="A835" s="157"/>
      <c r="B835" s="61"/>
      <c r="C835" s="158"/>
      <c r="D835" s="61"/>
    </row>
    <row r="836" spans="1:4" ht="15.75" customHeight="1">
      <c r="A836" s="157"/>
      <c r="B836" s="61"/>
      <c r="C836" s="158"/>
      <c r="D836" s="61"/>
    </row>
    <row r="837" spans="1:4" ht="15.75" customHeight="1">
      <c r="A837" s="157"/>
      <c r="B837" s="61"/>
      <c r="C837" s="158"/>
      <c r="D837" s="61"/>
    </row>
    <row r="838" spans="1:4" ht="15.75" customHeight="1">
      <c r="A838" s="157"/>
      <c r="B838" s="61"/>
      <c r="C838" s="158"/>
      <c r="D838" s="61"/>
    </row>
    <row r="839" spans="1:4" ht="15.75" customHeight="1">
      <c r="A839" s="157"/>
      <c r="B839" s="61"/>
      <c r="C839" s="158"/>
      <c r="D839" s="61"/>
    </row>
    <row r="840" spans="1:4" ht="15.75" customHeight="1">
      <c r="A840" s="157"/>
      <c r="B840" s="61"/>
      <c r="C840" s="158"/>
      <c r="D840" s="61"/>
    </row>
    <row r="841" spans="1:4" ht="15.75" customHeight="1">
      <c r="A841" s="157"/>
      <c r="B841" s="61"/>
      <c r="C841" s="158"/>
      <c r="D841" s="61"/>
    </row>
    <row r="842" spans="1:4" ht="15.75" customHeight="1">
      <c r="A842" s="157"/>
      <c r="B842" s="61"/>
      <c r="C842" s="158"/>
      <c r="D842" s="61"/>
    </row>
    <row r="843" spans="1:4" ht="15.75" customHeight="1">
      <c r="A843" s="157"/>
      <c r="B843" s="61"/>
      <c r="C843" s="158"/>
      <c r="D843" s="61"/>
    </row>
    <row r="844" spans="1:4" ht="15.75" customHeight="1">
      <c r="A844" s="157"/>
      <c r="B844" s="61"/>
      <c r="C844" s="158"/>
      <c r="D844" s="61"/>
    </row>
    <row r="845" spans="1:4" ht="15.75" customHeight="1">
      <c r="A845" s="157"/>
      <c r="B845" s="61"/>
      <c r="C845" s="158"/>
      <c r="D845" s="61"/>
    </row>
    <row r="846" spans="1:4" ht="15.75" customHeight="1">
      <c r="A846" s="157"/>
      <c r="B846" s="61"/>
      <c r="C846" s="158"/>
      <c r="D846" s="61"/>
    </row>
    <row r="847" spans="1:4" ht="15.75" customHeight="1">
      <c r="A847" s="157"/>
      <c r="B847" s="61"/>
      <c r="C847" s="158"/>
      <c r="D847" s="61"/>
    </row>
    <row r="848" spans="1:4" ht="15.75" customHeight="1">
      <c r="A848" s="157"/>
      <c r="B848" s="61"/>
      <c r="C848" s="158"/>
      <c r="D848" s="61"/>
    </row>
    <row r="849" spans="1:4" ht="15.75" customHeight="1">
      <c r="A849" s="157"/>
      <c r="B849" s="61"/>
      <c r="C849" s="158"/>
      <c r="D849" s="61"/>
    </row>
    <row r="850" spans="1:4" ht="15.75" customHeight="1">
      <c r="A850" s="157"/>
      <c r="B850" s="61"/>
      <c r="C850" s="158"/>
      <c r="D850" s="61"/>
    </row>
    <row r="851" spans="1:4" ht="15.75" customHeight="1">
      <c r="A851" s="157"/>
      <c r="B851" s="61"/>
      <c r="C851" s="158"/>
      <c r="D851" s="61"/>
    </row>
    <row r="852" spans="1:4" ht="15.75" customHeight="1">
      <c r="A852" s="157"/>
      <c r="B852" s="61"/>
      <c r="C852" s="158"/>
      <c r="D852" s="61"/>
    </row>
    <row r="853" spans="1:4" ht="15.75" customHeight="1">
      <c r="A853" s="157"/>
      <c r="B853" s="61"/>
      <c r="C853" s="158"/>
      <c r="D853" s="61"/>
    </row>
    <row r="854" spans="1:4" ht="15.75" customHeight="1">
      <c r="A854" s="157"/>
      <c r="B854" s="61"/>
      <c r="C854" s="158"/>
      <c r="D854" s="61"/>
    </row>
    <row r="855" spans="1:4" ht="15.75" customHeight="1">
      <c r="A855" s="157"/>
      <c r="B855" s="61"/>
      <c r="C855" s="158"/>
      <c r="D855" s="61"/>
    </row>
    <row r="856" spans="1:4" ht="15.75" customHeight="1">
      <c r="A856" s="157"/>
      <c r="B856" s="61"/>
      <c r="C856" s="158"/>
      <c r="D856" s="61"/>
    </row>
    <row r="857" spans="1:4" ht="15.75" customHeight="1">
      <c r="A857" s="157"/>
      <c r="B857" s="61"/>
      <c r="C857" s="158"/>
      <c r="D857" s="61"/>
    </row>
    <row r="858" spans="1:4" ht="15.75" customHeight="1">
      <c r="A858" s="157"/>
      <c r="B858" s="61"/>
      <c r="C858" s="158"/>
      <c r="D858" s="61"/>
    </row>
    <row r="859" spans="1:4" ht="15.75" customHeight="1">
      <c r="A859" s="157"/>
      <c r="B859" s="61"/>
      <c r="C859" s="158"/>
      <c r="D859" s="61"/>
    </row>
    <row r="860" spans="1:4" ht="15.75" customHeight="1">
      <c r="A860" s="157"/>
      <c r="B860" s="61"/>
      <c r="C860" s="158"/>
      <c r="D860" s="61"/>
    </row>
    <row r="861" spans="1:4" ht="15.75" customHeight="1">
      <c r="A861" s="157"/>
      <c r="B861" s="61"/>
      <c r="C861" s="158"/>
      <c r="D861" s="61"/>
    </row>
    <row r="862" spans="1:4" ht="15.75" customHeight="1">
      <c r="A862" s="157"/>
      <c r="B862" s="61"/>
      <c r="C862" s="158"/>
      <c r="D862" s="61"/>
    </row>
    <row r="863" spans="1:4" ht="15.75" customHeight="1">
      <c r="A863" s="157"/>
      <c r="B863" s="61"/>
      <c r="C863" s="158"/>
      <c r="D863" s="61"/>
    </row>
    <row r="864" spans="1:4" ht="15.75" customHeight="1">
      <c r="A864" s="157"/>
      <c r="B864" s="61"/>
      <c r="C864" s="158"/>
      <c r="D864" s="61"/>
    </row>
    <row r="865" spans="1:4" ht="15.75" customHeight="1">
      <c r="A865" s="157"/>
      <c r="B865" s="61"/>
      <c r="C865" s="158"/>
      <c r="D865" s="61"/>
    </row>
    <row r="866" spans="1:4" ht="15.75" customHeight="1">
      <c r="A866" s="157"/>
      <c r="B866" s="61"/>
      <c r="C866" s="158"/>
      <c r="D866" s="61"/>
    </row>
    <row r="867" spans="1:4" ht="15.75" customHeight="1">
      <c r="A867" s="157"/>
      <c r="B867" s="61"/>
      <c r="C867" s="158"/>
      <c r="D867" s="61"/>
    </row>
    <row r="868" spans="1:4" ht="15.75" customHeight="1">
      <c r="A868" s="157"/>
      <c r="B868" s="61"/>
      <c r="C868" s="158"/>
      <c r="D868" s="61"/>
    </row>
    <row r="869" spans="1:4" ht="15.75" customHeight="1">
      <c r="A869" s="157"/>
      <c r="B869" s="61"/>
      <c r="C869" s="158"/>
      <c r="D869" s="61"/>
    </row>
    <row r="870" spans="1:4" ht="15.75" customHeight="1">
      <c r="A870" s="157"/>
      <c r="B870" s="61"/>
      <c r="C870" s="158"/>
      <c r="D870" s="61"/>
    </row>
    <row r="871" spans="1:4" ht="15.75" customHeight="1">
      <c r="A871" s="157"/>
      <c r="B871" s="61"/>
      <c r="C871" s="158"/>
      <c r="D871" s="61"/>
    </row>
    <row r="872" spans="1:4" ht="15.75" customHeight="1">
      <c r="A872" s="157"/>
      <c r="B872" s="61"/>
      <c r="C872" s="158"/>
      <c r="D872" s="61"/>
    </row>
    <row r="873" spans="1:4" ht="15.75" customHeight="1">
      <c r="A873" s="157"/>
      <c r="B873" s="61"/>
      <c r="C873" s="158"/>
      <c r="D873" s="61"/>
    </row>
    <row r="874" spans="1:4" ht="15.75" customHeight="1">
      <c r="A874" s="157"/>
      <c r="B874" s="61"/>
      <c r="C874" s="158"/>
      <c r="D874" s="61"/>
    </row>
    <row r="875" spans="1:4" ht="15.75" customHeight="1">
      <c r="A875" s="157"/>
      <c r="B875" s="61"/>
      <c r="C875" s="158"/>
      <c r="D875" s="61"/>
    </row>
    <row r="876" spans="1:4" ht="15.75" customHeight="1">
      <c r="A876" s="157"/>
      <c r="B876" s="61"/>
      <c r="C876" s="158"/>
      <c r="D876" s="61"/>
    </row>
    <row r="877" spans="1:4" ht="15.75" customHeight="1">
      <c r="A877" s="157"/>
      <c r="B877" s="61"/>
      <c r="C877" s="158"/>
      <c r="D877" s="61"/>
    </row>
    <row r="878" spans="1:4" ht="15.75" customHeight="1">
      <c r="A878" s="157"/>
      <c r="B878" s="61"/>
      <c r="C878" s="158"/>
      <c r="D878" s="61"/>
    </row>
    <row r="879" spans="1:4" ht="15.75" customHeight="1">
      <c r="A879" s="157"/>
      <c r="B879" s="61"/>
      <c r="C879" s="158"/>
      <c r="D879" s="61"/>
    </row>
    <row r="880" spans="1:4" ht="15.75" customHeight="1">
      <c r="A880" s="157"/>
      <c r="B880" s="61"/>
      <c r="C880" s="158"/>
      <c r="D880" s="61"/>
    </row>
    <row r="881" spans="1:4" ht="15.75" customHeight="1">
      <c r="A881" s="157"/>
      <c r="B881" s="61"/>
      <c r="C881" s="158"/>
      <c r="D881" s="61"/>
    </row>
    <row r="882" spans="1:4" ht="15.75" customHeight="1">
      <c r="A882" s="157"/>
      <c r="B882" s="61"/>
      <c r="C882" s="158"/>
      <c r="D882" s="61"/>
    </row>
    <row r="883" spans="1:4" ht="15.75" customHeight="1">
      <c r="A883" s="157"/>
      <c r="B883" s="61"/>
      <c r="C883" s="158"/>
      <c r="D883" s="61"/>
    </row>
    <row r="884" spans="1:4" ht="15.75" customHeight="1">
      <c r="A884" s="157"/>
      <c r="B884" s="61"/>
      <c r="C884" s="158"/>
      <c r="D884" s="61"/>
    </row>
    <row r="885" spans="1:4" ht="15.75" customHeight="1">
      <c r="A885" s="157"/>
      <c r="B885" s="61"/>
      <c r="C885" s="158"/>
      <c r="D885" s="61"/>
    </row>
    <row r="886" spans="1:4" ht="15.75" customHeight="1">
      <c r="A886" s="157"/>
      <c r="B886" s="61"/>
      <c r="C886" s="158"/>
      <c r="D886" s="61"/>
    </row>
    <row r="887" spans="1:4" ht="15.75" customHeight="1">
      <c r="A887" s="157"/>
      <c r="B887" s="61"/>
      <c r="C887" s="158"/>
      <c r="D887" s="61"/>
    </row>
    <row r="888" spans="1:4" ht="15.75" customHeight="1">
      <c r="A888" s="157"/>
      <c r="B888" s="61"/>
      <c r="C888" s="158"/>
      <c r="D888" s="61"/>
    </row>
    <row r="889" spans="1:4" ht="15.75" customHeight="1">
      <c r="A889" s="157"/>
      <c r="B889" s="61"/>
      <c r="C889" s="158"/>
      <c r="D889" s="61"/>
    </row>
    <row r="890" spans="1:4" ht="15.75" customHeight="1">
      <c r="A890" s="157"/>
      <c r="B890" s="61"/>
      <c r="C890" s="158"/>
      <c r="D890" s="61"/>
    </row>
    <row r="891" spans="1:4" ht="15.75" customHeight="1">
      <c r="A891" s="157"/>
      <c r="B891" s="61"/>
      <c r="C891" s="158"/>
      <c r="D891" s="61"/>
    </row>
    <row r="892" spans="1:4" ht="15.75" customHeight="1">
      <c r="A892" s="157"/>
      <c r="B892" s="61"/>
      <c r="C892" s="158"/>
      <c r="D892" s="61"/>
    </row>
    <row r="893" spans="1:4" ht="15.75" customHeight="1">
      <c r="A893" s="157"/>
      <c r="B893" s="61"/>
      <c r="C893" s="158"/>
      <c r="D893" s="61"/>
    </row>
    <row r="894" spans="1:4" ht="15.75" customHeight="1">
      <c r="A894" s="157"/>
      <c r="B894" s="61"/>
      <c r="C894" s="158"/>
      <c r="D894" s="61"/>
    </row>
    <row r="895" spans="1:4" ht="15.75" customHeight="1">
      <c r="A895" s="157"/>
      <c r="B895" s="61"/>
      <c r="C895" s="158"/>
      <c r="D895" s="61"/>
    </row>
    <row r="896" spans="1:4" ht="15.75" customHeight="1">
      <c r="A896" s="157"/>
      <c r="B896" s="61"/>
      <c r="C896" s="158"/>
      <c r="D896" s="61"/>
    </row>
    <row r="897" spans="1:4" ht="15.75" customHeight="1">
      <c r="A897" s="157"/>
      <c r="B897" s="61"/>
      <c r="C897" s="158"/>
      <c r="D897" s="61"/>
    </row>
    <row r="898" spans="1:4" ht="15.75" customHeight="1">
      <c r="A898" s="157"/>
      <c r="B898" s="61"/>
      <c r="C898" s="158"/>
      <c r="D898" s="61"/>
    </row>
    <row r="899" spans="1:4" ht="15.75" customHeight="1">
      <c r="A899" s="157"/>
      <c r="B899" s="61"/>
      <c r="C899" s="158"/>
      <c r="D899" s="61"/>
    </row>
    <row r="900" spans="1:4" ht="15.75" customHeight="1">
      <c r="A900" s="157"/>
      <c r="B900" s="61"/>
      <c r="C900" s="158"/>
      <c r="D900" s="61"/>
    </row>
    <row r="901" spans="1:4" ht="15.75" customHeight="1">
      <c r="A901" s="157"/>
      <c r="B901" s="61"/>
      <c r="C901" s="158"/>
      <c r="D901" s="61"/>
    </row>
    <row r="902" spans="1:4" ht="15.75" customHeight="1">
      <c r="A902" s="157"/>
      <c r="B902" s="61"/>
      <c r="C902" s="158"/>
      <c r="D902" s="61"/>
    </row>
    <row r="903" spans="1:4" ht="15.75" customHeight="1">
      <c r="A903" s="157"/>
      <c r="B903" s="61"/>
      <c r="C903" s="158"/>
      <c r="D903" s="61"/>
    </row>
    <row r="904" spans="1:4" ht="15.75" customHeight="1">
      <c r="A904" s="157"/>
      <c r="B904" s="61"/>
      <c r="C904" s="158"/>
      <c r="D904" s="61"/>
    </row>
    <row r="905" spans="1:4" ht="15.75" customHeight="1">
      <c r="A905" s="157"/>
      <c r="B905" s="61"/>
      <c r="C905" s="158"/>
      <c r="D905" s="61"/>
    </row>
    <row r="906" spans="1:4" ht="15.75" customHeight="1">
      <c r="A906" s="157"/>
      <c r="B906" s="61"/>
      <c r="C906" s="158"/>
      <c r="D906" s="61"/>
    </row>
    <row r="907" spans="1:4" ht="15.75" customHeight="1">
      <c r="A907" s="157"/>
      <c r="B907" s="61"/>
      <c r="C907" s="158"/>
      <c r="D907" s="61"/>
    </row>
    <row r="908" spans="1:4" ht="15.75" customHeight="1">
      <c r="A908" s="157"/>
      <c r="B908" s="61"/>
      <c r="C908" s="158"/>
      <c r="D908" s="61"/>
    </row>
    <row r="909" spans="1:4" ht="15.75" customHeight="1">
      <c r="A909" s="157"/>
      <c r="B909" s="61"/>
      <c r="C909" s="158"/>
      <c r="D909" s="61"/>
    </row>
    <row r="910" spans="1:4" ht="15.75" customHeight="1">
      <c r="A910" s="157"/>
      <c r="B910" s="61"/>
      <c r="C910" s="158"/>
      <c r="D910" s="61"/>
    </row>
    <row r="911" spans="1:4" ht="15.75" customHeight="1">
      <c r="A911" s="157"/>
      <c r="B911" s="61"/>
      <c r="C911" s="158"/>
      <c r="D911" s="61"/>
    </row>
    <row r="912" spans="1:4" ht="15.75" customHeight="1">
      <c r="A912" s="157"/>
      <c r="B912" s="61"/>
      <c r="C912" s="158"/>
      <c r="D912" s="61"/>
    </row>
    <row r="913" spans="1:4" ht="15.75" customHeight="1">
      <c r="A913" s="157"/>
      <c r="B913" s="61"/>
      <c r="C913" s="158"/>
      <c r="D913" s="61"/>
    </row>
    <row r="914" spans="1:4" ht="15.75" customHeight="1">
      <c r="A914" s="157"/>
      <c r="B914" s="61"/>
      <c r="C914" s="158"/>
      <c r="D914" s="61"/>
    </row>
    <row r="915" spans="1:4" ht="15.75" customHeight="1">
      <c r="A915" s="157"/>
      <c r="B915" s="61"/>
      <c r="C915" s="158"/>
      <c r="D915" s="61"/>
    </row>
    <row r="916" spans="1:4" ht="15.75" customHeight="1">
      <c r="A916" s="157"/>
      <c r="B916" s="61"/>
      <c r="C916" s="158"/>
      <c r="D916" s="61"/>
    </row>
    <row r="917" spans="1:4" ht="15.75" customHeight="1">
      <c r="A917" s="157"/>
      <c r="B917" s="61"/>
      <c r="C917" s="158"/>
      <c r="D917" s="61"/>
    </row>
    <row r="918" spans="1:4" ht="15.75" customHeight="1">
      <c r="A918" s="157"/>
      <c r="B918" s="61"/>
      <c r="C918" s="158"/>
      <c r="D918" s="61"/>
    </row>
    <row r="919" spans="1:4" ht="15.75" customHeight="1">
      <c r="A919" s="157"/>
      <c r="B919" s="61"/>
      <c r="C919" s="158"/>
      <c r="D919" s="61"/>
    </row>
    <row r="920" spans="1:4" ht="15.75" customHeight="1">
      <c r="A920" s="157"/>
      <c r="B920" s="61"/>
      <c r="C920" s="158"/>
      <c r="D920" s="61"/>
    </row>
    <row r="921" spans="1:4" ht="15.75" customHeight="1">
      <c r="A921" s="157"/>
      <c r="B921" s="61"/>
      <c r="C921" s="158"/>
      <c r="D921" s="61"/>
    </row>
    <row r="922" spans="1:4" ht="15.75" customHeight="1">
      <c r="A922" s="157"/>
      <c r="B922" s="61"/>
      <c r="C922" s="158"/>
      <c r="D922" s="61"/>
    </row>
    <row r="923" spans="1:4" ht="15.75" customHeight="1">
      <c r="A923" s="157"/>
      <c r="B923" s="61"/>
      <c r="C923" s="158"/>
      <c r="D923" s="61"/>
    </row>
    <row r="924" spans="1:4" ht="15.75" customHeight="1">
      <c r="A924" s="157"/>
      <c r="B924" s="61"/>
      <c r="C924" s="158"/>
      <c r="D924" s="61"/>
    </row>
    <row r="925" spans="1:4" ht="15.75" customHeight="1">
      <c r="A925" s="157"/>
      <c r="B925" s="61"/>
      <c r="C925" s="158"/>
      <c r="D925" s="61"/>
    </row>
    <row r="926" spans="1:4" ht="15.75" customHeight="1">
      <c r="A926" s="157"/>
      <c r="B926" s="61"/>
      <c r="C926" s="158"/>
      <c r="D926" s="61"/>
    </row>
    <row r="927" spans="1:4" ht="15.75" customHeight="1">
      <c r="A927" s="157"/>
      <c r="B927" s="61"/>
      <c r="C927" s="158"/>
      <c r="D927" s="61"/>
    </row>
    <row r="928" spans="1:4" ht="15.75" customHeight="1">
      <c r="A928" s="157"/>
      <c r="B928" s="61"/>
      <c r="C928" s="158"/>
      <c r="D928" s="61"/>
    </row>
    <row r="929" spans="1:4" ht="15.75" customHeight="1">
      <c r="A929" s="157"/>
      <c r="B929" s="61"/>
      <c r="C929" s="158"/>
      <c r="D929" s="61"/>
    </row>
    <row r="930" spans="1:4" ht="15.75" customHeight="1">
      <c r="A930" s="157"/>
      <c r="B930" s="61"/>
      <c r="C930" s="158"/>
      <c r="D930" s="61"/>
    </row>
    <row r="931" spans="1:4" ht="15.75" customHeight="1">
      <c r="A931" s="157"/>
      <c r="B931" s="61"/>
      <c r="C931" s="158"/>
      <c r="D931" s="61"/>
    </row>
    <row r="932" spans="1:4" ht="15.75" customHeight="1">
      <c r="A932" s="157"/>
      <c r="B932" s="61"/>
      <c r="C932" s="158"/>
      <c r="D932" s="61"/>
    </row>
    <row r="933" spans="1:4" ht="15.75" customHeight="1">
      <c r="A933" s="157"/>
      <c r="B933" s="61"/>
      <c r="C933" s="158"/>
      <c r="D933" s="61"/>
    </row>
    <row r="934" spans="1:4" ht="15.75" customHeight="1">
      <c r="A934" s="157"/>
      <c r="B934" s="61"/>
      <c r="C934" s="158"/>
      <c r="D934" s="61"/>
    </row>
    <row r="935" spans="1:4" ht="15.75" customHeight="1">
      <c r="A935" s="157"/>
      <c r="B935" s="61"/>
      <c r="C935" s="158"/>
      <c r="D935" s="61"/>
    </row>
    <row r="936" spans="1:4" ht="15.75" customHeight="1">
      <c r="A936" s="157"/>
      <c r="B936" s="61"/>
      <c r="C936" s="158"/>
      <c r="D936" s="61"/>
    </row>
    <row r="937" spans="1:4" ht="15.75" customHeight="1">
      <c r="A937" s="157"/>
      <c r="B937" s="61"/>
      <c r="C937" s="158"/>
      <c r="D937" s="61"/>
    </row>
    <row r="938" spans="1:4" ht="15.75" customHeight="1">
      <c r="A938" s="157"/>
      <c r="B938" s="61"/>
      <c r="C938" s="158"/>
      <c r="D938" s="61"/>
    </row>
    <row r="939" spans="1:4" ht="15.75" customHeight="1">
      <c r="A939" s="157"/>
      <c r="B939" s="61"/>
      <c r="C939" s="158"/>
      <c r="D939" s="61"/>
    </row>
    <row r="940" spans="1:4" ht="15.75" customHeight="1">
      <c r="A940" s="157"/>
      <c r="B940" s="61"/>
      <c r="C940" s="158"/>
      <c r="D940" s="61"/>
    </row>
    <row r="941" spans="1:4" ht="15.75" customHeight="1">
      <c r="A941" s="157"/>
      <c r="B941" s="61"/>
      <c r="C941" s="158"/>
      <c r="D941" s="61"/>
    </row>
    <row r="942" spans="1:4" ht="15.75" customHeight="1">
      <c r="A942" s="157"/>
      <c r="B942" s="61"/>
      <c r="C942" s="158"/>
      <c r="D942" s="61"/>
    </row>
    <row r="943" spans="1:4" ht="15.75" customHeight="1">
      <c r="A943" s="157"/>
      <c r="B943" s="61"/>
      <c r="C943" s="158"/>
      <c r="D943" s="61"/>
    </row>
    <row r="944" spans="1:4" ht="15.75" customHeight="1">
      <c r="A944" s="157"/>
      <c r="B944" s="61"/>
      <c r="C944" s="158"/>
      <c r="D944" s="61"/>
    </row>
    <row r="945" spans="1:4" ht="15.75" customHeight="1">
      <c r="A945" s="157"/>
      <c r="B945" s="61"/>
      <c r="C945" s="158"/>
      <c r="D945" s="61"/>
    </row>
    <row r="946" spans="1:4" ht="15.75" customHeight="1">
      <c r="A946" s="157"/>
      <c r="B946" s="61"/>
      <c r="C946" s="158"/>
      <c r="D946" s="61"/>
    </row>
    <row r="947" spans="1:4" ht="15.75" customHeight="1">
      <c r="A947" s="157"/>
      <c r="B947" s="61"/>
      <c r="C947" s="158"/>
      <c r="D947" s="61"/>
    </row>
    <row r="948" spans="1:4" ht="15.75" customHeight="1">
      <c r="A948" s="157"/>
      <c r="B948" s="61"/>
      <c r="C948" s="158"/>
      <c r="D948" s="61"/>
    </row>
    <row r="949" spans="1:4" ht="15.75" customHeight="1">
      <c r="A949" s="157"/>
      <c r="B949" s="61"/>
      <c r="C949" s="158"/>
      <c r="D949" s="61"/>
    </row>
    <row r="950" spans="1:4" ht="15.75" customHeight="1">
      <c r="A950" s="157"/>
      <c r="B950" s="61"/>
      <c r="C950" s="158"/>
      <c r="D950" s="61"/>
    </row>
    <row r="951" spans="1:4" ht="15.75" customHeight="1">
      <c r="A951" s="157"/>
      <c r="B951" s="61"/>
      <c r="C951" s="158"/>
      <c r="D951" s="61"/>
    </row>
    <row r="952" spans="1:4" ht="15.75" customHeight="1">
      <c r="A952" s="157"/>
      <c r="B952" s="61"/>
      <c r="C952" s="158"/>
      <c r="D952" s="61"/>
    </row>
    <row r="953" spans="1:4" ht="15.75" customHeight="1">
      <c r="A953" s="157"/>
      <c r="B953" s="61"/>
      <c r="C953" s="158"/>
      <c r="D953" s="61"/>
    </row>
    <row r="954" spans="1:4" ht="15.75" customHeight="1">
      <c r="A954" s="157"/>
      <c r="B954" s="61"/>
      <c r="C954" s="158"/>
      <c r="D954" s="61"/>
    </row>
    <row r="955" spans="1:4" ht="15.75" customHeight="1">
      <c r="A955" s="157"/>
      <c r="B955" s="61"/>
      <c r="C955" s="158"/>
      <c r="D955" s="61"/>
    </row>
    <row r="956" spans="1:4" ht="15.75" customHeight="1">
      <c r="A956" s="157"/>
      <c r="B956" s="61"/>
      <c r="C956" s="158"/>
      <c r="D956" s="61"/>
    </row>
    <row r="957" spans="1:4" ht="15.75" customHeight="1">
      <c r="A957" s="157"/>
      <c r="B957" s="61"/>
      <c r="C957" s="158"/>
      <c r="D957" s="61"/>
    </row>
    <row r="958" spans="1:4" ht="15.75" customHeight="1">
      <c r="A958" s="157"/>
      <c r="B958" s="61"/>
      <c r="C958" s="158"/>
      <c r="D958" s="61"/>
    </row>
    <row r="959" spans="1:4" ht="15.75" customHeight="1">
      <c r="A959" s="157"/>
      <c r="B959" s="61"/>
      <c r="C959" s="158"/>
      <c r="D959" s="61"/>
    </row>
    <row r="960" spans="1:4" ht="15.75" customHeight="1">
      <c r="A960" s="157"/>
      <c r="B960" s="61"/>
      <c r="C960" s="158"/>
      <c r="D960" s="61"/>
    </row>
    <row r="961" spans="1:4" ht="15.75" customHeight="1">
      <c r="A961" s="157"/>
      <c r="B961" s="61"/>
      <c r="C961" s="158"/>
      <c r="D961" s="61"/>
    </row>
    <row r="962" spans="1:4" ht="15.75" customHeight="1">
      <c r="A962" s="157"/>
      <c r="B962" s="61"/>
      <c r="C962" s="158"/>
      <c r="D962" s="61"/>
    </row>
    <row r="963" spans="1:4" ht="15.75" customHeight="1">
      <c r="A963" s="157"/>
      <c r="B963" s="61"/>
      <c r="C963" s="158"/>
      <c r="D963" s="61"/>
    </row>
    <row r="964" spans="1:4" ht="15.75" customHeight="1">
      <c r="A964" s="157"/>
      <c r="B964" s="61"/>
      <c r="C964" s="158"/>
      <c r="D964" s="61"/>
    </row>
    <row r="965" spans="1:4" ht="15.75" customHeight="1">
      <c r="A965" s="157"/>
      <c r="B965" s="61"/>
      <c r="C965" s="158"/>
      <c r="D965" s="61"/>
    </row>
    <row r="966" spans="1:4" ht="15.75" customHeight="1">
      <c r="A966" s="157"/>
      <c r="B966" s="61"/>
      <c r="C966" s="158"/>
      <c r="D966" s="61"/>
    </row>
    <row r="967" spans="1:4" ht="15.75" customHeight="1">
      <c r="A967" s="157"/>
      <c r="B967" s="61"/>
      <c r="C967" s="158"/>
      <c r="D967" s="61"/>
    </row>
    <row r="968" spans="1:4" ht="15.75" customHeight="1">
      <c r="A968" s="157"/>
      <c r="B968" s="61"/>
      <c r="C968" s="158"/>
      <c r="D968" s="61"/>
    </row>
    <row r="969" spans="1:4" ht="15.75" customHeight="1">
      <c r="A969" s="157"/>
      <c r="B969" s="61"/>
      <c r="C969" s="158"/>
      <c r="D969" s="61"/>
    </row>
    <row r="970" spans="1:4" ht="15.75" customHeight="1">
      <c r="A970" s="157"/>
      <c r="B970" s="61"/>
      <c r="C970" s="158"/>
      <c r="D970" s="61"/>
    </row>
    <row r="971" spans="1:4" ht="15.75" customHeight="1">
      <c r="A971" s="157"/>
      <c r="B971" s="61"/>
      <c r="C971" s="158"/>
      <c r="D971" s="61"/>
    </row>
    <row r="972" spans="1:4" ht="15.75" customHeight="1">
      <c r="A972" s="157"/>
      <c r="B972" s="61"/>
      <c r="C972" s="158"/>
      <c r="D972" s="61"/>
    </row>
    <row r="973" spans="1:4" ht="15.75" customHeight="1">
      <c r="A973" s="157"/>
      <c r="B973" s="61"/>
      <c r="C973" s="158"/>
      <c r="D973" s="61"/>
    </row>
    <row r="974" spans="1:4" ht="15.75" customHeight="1">
      <c r="A974" s="157"/>
      <c r="B974" s="61"/>
      <c r="C974" s="158"/>
      <c r="D974" s="61"/>
    </row>
    <row r="975" spans="1:4" ht="15.75" customHeight="1">
      <c r="A975" s="157"/>
      <c r="B975" s="61"/>
      <c r="C975" s="158"/>
      <c r="D975" s="61"/>
    </row>
    <row r="976" spans="1:4" ht="15.75" customHeight="1">
      <c r="A976" s="157"/>
      <c r="B976" s="61"/>
      <c r="C976" s="158"/>
      <c r="D976" s="61"/>
    </row>
    <row r="977" spans="1:4" ht="15.75" customHeight="1">
      <c r="A977" s="157"/>
      <c r="B977" s="61"/>
      <c r="C977" s="158"/>
      <c r="D977" s="61"/>
    </row>
    <row r="978" spans="1:4" ht="15.75" customHeight="1">
      <c r="A978" s="157"/>
      <c r="B978" s="61"/>
      <c r="C978" s="158"/>
      <c r="D978" s="61"/>
    </row>
    <row r="979" spans="1:4" ht="15.75" customHeight="1">
      <c r="A979" s="157"/>
      <c r="B979" s="61"/>
      <c r="C979" s="158"/>
      <c r="D979" s="61"/>
    </row>
    <row r="980" spans="1:4" ht="15.75" customHeight="1">
      <c r="A980" s="157"/>
      <c r="B980" s="61"/>
      <c r="C980" s="158"/>
      <c r="D980" s="61"/>
    </row>
    <row r="981" spans="1:4" ht="15.75" customHeight="1">
      <c r="A981" s="157"/>
      <c r="B981" s="61"/>
      <c r="C981" s="158"/>
      <c r="D981" s="61"/>
    </row>
    <row r="982" spans="1:4" ht="15.75" customHeight="1">
      <c r="A982" s="157"/>
      <c r="B982" s="61"/>
      <c r="C982" s="158"/>
      <c r="D982" s="61"/>
    </row>
    <row r="983" spans="1:4" ht="15.75" customHeight="1">
      <c r="A983" s="157"/>
      <c r="B983" s="61"/>
      <c r="C983" s="158"/>
      <c r="D983" s="61"/>
    </row>
    <row r="984" spans="1:4" ht="15.75" customHeight="1">
      <c r="A984" s="157"/>
      <c r="B984" s="61"/>
      <c r="C984" s="158"/>
      <c r="D984" s="61"/>
    </row>
    <row r="985" spans="1:4" ht="15.75" customHeight="1">
      <c r="A985" s="157"/>
      <c r="B985" s="61"/>
      <c r="C985" s="158"/>
      <c r="D985" s="61"/>
    </row>
    <row r="986" spans="1:4" ht="15.75" customHeight="1">
      <c r="A986" s="157"/>
      <c r="B986" s="61"/>
      <c r="C986" s="158"/>
      <c r="D986" s="61"/>
    </row>
    <row r="987" spans="1:4" ht="15.75" customHeight="1">
      <c r="A987" s="157"/>
      <c r="B987" s="61"/>
      <c r="C987" s="158"/>
      <c r="D987" s="61"/>
    </row>
    <row r="988" spans="1:4" ht="15.75" customHeight="1">
      <c r="A988" s="157"/>
      <c r="B988" s="61"/>
      <c r="C988" s="158"/>
      <c r="D988" s="61"/>
    </row>
    <row r="989" spans="1:4" ht="15.75" customHeight="1">
      <c r="A989" s="157"/>
      <c r="B989" s="61"/>
      <c r="C989" s="158"/>
      <c r="D989" s="61"/>
    </row>
    <row r="990" spans="1:4" ht="15.75" customHeight="1">
      <c r="A990" s="157"/>
      <c r="B990" s="61"/>
      <c r="C990" s="158"/>
      <c r="D990" s="61"/>
    </row>
    <row r="991" spans="1:4" ht="15.75" customHeight="1">
      <c r="A991" s="157"/>
      <c r="B991" s="61"/>
      <c r="C991" s="158"/>
      <c r="D991" s="61"/>
    </row>
    <row r="992" spans="1:4" ht="15.75" customHeight="1">
      <c r="A992" s="157"/>
      <c r="B992" s="61"/>
      <c r="C992" s="158"/>
      <c r="D992" s="61"/>
    </row>
    <row r="993" spans="1:4" ht="15.75" customHeight="1">
      <c r="A993" s="157"/>
      <c r="B993" s="61"/>
      <c r="C993" s="158"/>
      <c r="D993" s="61"/>
    </row>
    <row r="994" spans="1:4" ht="15.75" customHeight="1">
      <c r="A994" s="157"/>
      <c r="B994" s="61"/>
      <c r="C994" s="158"/>
      <c r="D994" s="61"/>
    </row>
    <row r="995" spans="1:4" ht="15.75" customHeight="1">
      <c r="A995" s="157"/>
      <c r="B995" s="61"/>
      <c r="C995" s="158"/>
      <c r="D995" s="61"/>
    </row>
    <row r="996" spans="1:4" ht="15.75" customHeight="1">
      <c r="A996" s="157"/>
      <c r="B996" s="61"/>
      <c r="C996" s="158"/>
      <c r="D996" s="61"/>
    </row>
    <row r="997" spans="1:4" ht="15.75" customHeight="1">
      <c r="A997" s="157"/>
      <c r="B997" s="61"/>
      <c r="C997" s="158"/>
      <c r="D997" s="61"/>
    </row>
    <row r="998" spans="1:4" ht="15.75" customHeight="1">
      <c r="A998" s="157"/>
      <c r="B998" s="61"/>
      <c r="C998" s="158"/>
      <c r="D998" s="61"/>
    </row>
    <row r="999" spans="1:4" ht="15.75" customHeight="1">
      <c r="A999" s="157"/>
      <c r="B999" s="61"/>
      <c r="C999" s="158"/>
      <c r="D999" s="61"/>
    </row>
    <row r="1000" spans="1:4" ht="15.75" customHeight="1">
      <c r="A1000" s="157"/>
      <c r="B1000" s="61"/>
      <c r="C1000" s="158"/>
      <c r="D1000" s="61"/>
    </row>
  </sheetData>
  <mergeCells count="175">
    <mergeCell ref="Q119:AB119"/>
    <mergeCell ref="Q134:AB134"/>
    <mergeCell ref="A135:D135"/>
    <mergeCell ref="A136:D136"/>
    <mergeCell ref="A137:D137"/>
    <mergeCell ref="Q112:AB112"/>
    <mergeCell ref="E112:P112"/>
    <mergeCell ref="E113:P113"/>
    <mergeCell ref="E114:P114"/>
    <mergeCell ref="E115:P115"/>
    <mergeCell ref="E116:P116"/>
    <mergeCell ref="E117:P117"/>
    <mergeCell ref="E118:P118"/>
    <mergeCell ref="Q113:AB113"/>
    <mergeCell ref="Q114:AB114"/>
    <mergeCell ref="Q115:AB115"/>
    <mergeCell ref="Q116:AB116"/>
    <mergeCell ref="Q117:AB117"/>
    <mergeCell ref="Q118:AB118"/>
    <mergeCell ref="E105:P105"/>
    <mergeCell ref="E106:P106"/>
    <mergeCell ref="E107:P107"/>
    <mergeCell ref="E108:P108"/>
    <mergeCell ref="E109:P109"/>
    <mergeCell ref="E110:P110"/>
    <mergeCell ref="E111:P111"/>
    <mergeCell ref="Q106:AB106"/>
    <mergeCell ref="Q107:AB107"/>
    <mergeCell ref="Q108:AB108"/>
    <mergeCell ref="Q109:AB109"/>
    <mergeCell ref="Q110:AB110"/>
    <mergeCell ref="Q111:AB111"/>
    <mergeCell ref="Q121:AB121"/>
    <mergeCell ref="Q122:AB122"/>
    <mergeCell ref="Q123:AB123"/>
    <mergeCell ref="Q124:AB124"/>
    <mergeCell ref="Q125:AB125"/>
    <mergeCell ref="Q126:AB126"/>
    <mergeCell ref="AC135:AD135"/>
    <mergeCell ref="AC136:AD136"/>
    <mergeCell ref="AC137:AD137"/>
    <mergeCell ref="Q127:AB127"/>
    <mergeCell ref="Q128:AB128"/>
    <mergeCell ref="Q129:AB129"/>
    <mergeCell ref="Q130:AB130"/>
    <mergeCell ref="Q131:AB131"/>
    <mergeCell ref="Q132:AB132"/>
    <mergeCell ref="Q133:AB133"/>
    <mergeCell ref="E121:P121"/>
    <mergeCell ref="E122:P122"/>
    <mergeCell ref="E123:P123"/>
    <mergeCell ref="E124:P124"/>
    <mergeCell ref="E125:P125"/>
    <mergeCell ref="E133:P133"/>
    <mergeCell ref="E134:P134"/>
    <mergeCell ref="E126:P126"/>
    <mergeCell ref="E127:P127"/>
    <mergeCell ref="E128:P128"/>
    <mergeCell ref="E129:P129"/>
    <mergeCell ref="E130:P130"/>
    <mergeCell ref="E131:P131"/>
    <mergeCell ref="E132:P132"/>
    <mergeCell ref="AC72:AC73"/>
    <mergeCell ref="AD72:AD73"/>
    <mergeCell ref="AE72:AE73"/>
    <mergeCell ref="E90:AE90"/>
    <mergeCell ref="A97:AE97"/>
    <mergeCell ref="A98:D98"/>
    <mergeCell ref="AC98:AD98"/>
    <mergeCell ref="E119:P119"/>
    <mergeCell ref="E120:P120"/>
    <mergeCell ref="Q120:AB120"/>
    <mergeCell ref="A99:D99"/>
    <mergeCell ref="E99:P99"/>
    <mergeCell ref="Q99:AB99"/>
    <mergeCell ref="E100:P100"/>
    <mergeCell ref="Q100:AB100"/>
    <mergeCell ref="E101:P101"/>
    <mergeCell ref="Q101:AB101"/>
    <mergeCell ref="E102:P102"/>
    <mergeCell ref="Q102:AB102"/>
    <mergeCell ref="E103:P103"/>
    <mergeCell ref="Q103:AB103"/>
    <mergeCell ref="E104:P104"/>
    <mergeCell ref="Q104:AB104"/>
    <mergeCell ref="Q105:AB105"/>
    <mergeCell ref="B19:B20"/>
    <mergeCell ref="D19:D20"/>
    <mergeCell ref="B21:B22"/>
    <mergeCell ref="D21:D22"/>
    <mergeCell ref="A59:D59"/>
    <mergeCell ref="A90:D90"/>
    <mergeCell ref="Y19:Y20"/>
    <mergeCell ref="AB21:AB22"/>
    <mergeCell ref="E6:AE6"/>
    <mergeCell ref="AD7:AD22"/>
    <mergeCell ref="AE7:AE22"/>
    <mergeCell ref="H9:H10"/>
    <mergeCell ref="J9:J10"/>
    <mergeCell ref="K11:K12"/>
    <mergeCell ref="S15:S16"/>
    <mergeCell ref="AC7:AC14"/>
    <mergeCell ref="AC15:AC22"/>
    <mergeCell ref="AC23:AC30"/>
    <mergeCell ref="AD23:AD30"/>
    <mergeCell ref="AE23:AE30"/>
    <mergeCell ref="AD31:AD34"/>
    <mergeCell ref="AE31:AE34"/>
    <mergeCell ref="AC48:AC53"/>
    <mergeCell ref="AD48:AD53"/>
    <mergeCell ref="AD82:AD85"/>
    <mergeCell ref="AE82:AE85"/>
    <mergeCell ref="AC86:AC89"/>
    <mergeCell ref="AD86:AD89"/>
    <mergeCell ref="AE86:AE89"/>
    <mergeCell ref="AC93:AC94"/>
    <mergeCell ref="AD93:AD94"/>
    <mergeCell ref="AE93:AE94"/>
    <mergeCell ref="AC78:AC79"/>
    <mergeCell ref="AD78:AD79"/>
    <mergeCell ref="AE78:AE79"/>
    <mergeCell ref="AC80:AC81"/>
    <mergeCell ref="AD80:AD81"/>
    <mergeCell ref="AE80:AE81"/>
    <mergeCell ref="AC82:AC85"/>
    <mergeCell ref="V17:V18"/>
    <mergeCell ref="AD68:AD71"/>
    <mergeCell ref="AE68:AE71"/>
    <mergeCell ref="AC60:AC63"/>
    <mergeCell ref="AD60:AD63"/>
    <mergeCell ref="AE60:AE63"/>
    <mergeCell ref="AC64:AC67"/>
    <mergeCell ref="AD64:AD67"/>
    <mergeCell ref="AE64:AE67"/>
    <mergeCell ref="AC68:AC71"/>
    <mergeCell ref="AE48:AE53"/>
    <mergeCell ref="AC54:AC57"/>
    <mergeCell ref="AD54:AD57"/>
    <mergeCell ref="AE54:AE57"/>
    <mergeCell ref="E59:AE59"/>
    <mergeCell ref="AC31:AC34"/>
    <mergeCell ref="AC39:AC43"/>
    <mergeCell ref="AD39:AD43"/>
    <mergeCell ref="AE39:AE43"/>
    <mergeCell ref="AC44:AC47"/>
    <mergeCell ref="AD44:AD47"/>
    <mergeCell ref="AE44:AE47"/>
    <mergeCell ref="D17:D18"/>
    <mergeCell ref="B9:B10"/>
    <mergeCell ref="B11:B12"/>
    <mergeCell ref="D11:D12"/>
    <mergeCell ref="B13:B14"/>
    <mergeCell ref="D13:D14"/>
    <mergeCell ref="B15:B16"/>
    <mergeCell ref="B17:B18"/>
    <mergeCell ref="T17:T18"/>
    <mergeCell ref="B7:B8"/>
    <mergeCell ref="D7:D8"/>
    <mergeCell ref="E7:E8"/>
    <mergeCell ref="G7:G8"/>
    <mergeCell ref="D9:D10"/>
    <mergeCell ref="M11:M12"/>
    <mergeCell ref="N13:N14"/>
    <mergeCell ref="P13:P14"/>
    <mergeCell ref="Q15:Q16"/>
    <mergeCell ref="D15:D16"/>
    <mergeCell ref="A1:AE1"/>
    <mergeCell ref="A2:AE2"/>
    <mergeCell ref="A3:D3"/>
    <mergeCell ref="E3:AE3"/>
    <mergeCell ref="A4:A5"/>
    <mergeCell ref="B4:B5"/>
    <mergeCell ref="C4:C5"/>
    <mergeCell ref="D4:D5"/>
    <mergeCell ref="A6:D6"/>
  </mergeCells>
  <pageMargins left="0.7" right="0.7" top="0.75" bottom="0.75" header="0" footer="0"/>
  <pageSetup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999"/>
  <sheetViews>
    <sheetView workbookViewId="0"/>
  </sheetViews>
  <sheetFormatPr defaultColWidth="14.42578125" defaultRowHeight="15" customHeight="1"/>
  <cols>
    <col min="1" max="1" width="58.140625" customWidth="1"/>
    <col min="2" max="2" width="33.42578125" customWidth="1"/>
    <col min="3" max="3" width="25.5703125" customWidth="1"/>
    <col min="4" max="4" width="26.140625" customWidth="1"/>
    <col min="5" max="5" width="7" customWidth="1"/>
    <col min="6" max="6" width="6.85546875" customWidth="1"/>
    <col min="7" max="7" width="10.5703125" customWidth="1"/>
    <col min="8" max="8" width="8.28515625" customWidth="1"/>
    <col min="9" max="9" width="7.5703125" customWidth="1"/>
    <col min="10" max="10" width="8.140625" customWidth="1"/>
    <col min="11" max="11" width="7.85546875" customWidth="1"/>
    <col min="12" max="13" width="7" customWidth="1"/>
    <col min="14" max="14" width="7.140625" customWidth="1"/>
    <col min="15" max="15" width="7.42578125" customWidth="1"/>
    <col min="16" max="16" width="7.85546875" customWidth="1"/>
    <col min="17" max="17" width="8.140625" customWidth="1"/>
    <col min="18" max="18" width="6.7109375" customWidth="1"/>
    <col min="19" max="19" width="7.5703125" customWidth="1"/>
    <col min="20" max="20" width="8.140625" customWidth="1"/>
    <col min="21" max="21" width="7.5703125" customWidth="1"/>
    <col min="22" max="22" width="7.7109375" customWidth="1"/>
    <col min="23" max="23" width="7.42578125" customWidth="1"/>
    <col min="24" max="24" width="8" customWidth="1"/>
    <col min="25" max="25" width="6.85546875" customWidth="1"/>
    <col min="26" max="26" width="6.42578125" customWidth="1"/>
    <col min="27" max="27" width="7.42578125" customWidth="1"/>
    <col min="28" max="28" width="6.7109375" customWidth="1"/>
    <col min="29" max="29" width="8.5703125" customWidth="1"/>
    <col min="30" max="30" width="12.140625" customWidth="1"/>
    <col min="31" max="31" width="9.42578125" customWidth="1"/>
    <col min="32" max="51" width="9.140625" customWidth="1"/>
  </cols>
  <sheetData>
    <row r="1" spans="1:51" ht="39" customHeight="1">
      <c r="A1" s="296" t="s">
        <v>373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</row>
    <row r="2" spans="1:51" ht="39" customHeight="1">
      <c r="A2" s="296" t="s">
        <v>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</row>
    <row r="3" spans="1:51" ht="39" customHeight="1">
      <c r="A3" s="295" t="s">
        <v>2</v>
      </c>
      <c r="B3" s="228"/>
      <c r="C3" s="228"/>
      <c r="D3" s="229"/>
      <c r="E3" s="295" t="s">
        <v>3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</row>
    <row r="4" spans="1:51" ht="39" customHeight="1">
      <c r="A4" s="297" t="s">
        <v>5</v>
      </c>
      <c r="B4" s="294" t="s">
        <v>6</v>
      </c>
      <c r="C4" s="298" t="s">
        <v>7</v>
      </c>
      <c r="D4" s="294" t="s">
        <v>8</v>
      </c>
      <c r="E4" s="266" t="s">
        <v>9</v>
      </c>
      <c r="F4" s="228"/>
      <c r="G4" s="229"/>
      <c r="H4" s="266" t="s">
        <v>10</v>
      </c>
      <c r="I4" s="228"/>
      <c r="J4" s="229"/>
      <c r="K4" s="266" t="s">
        <v>11</v>
      </c>
      <c r="L4" s="228"/>
      <c r="M4" s="229"/>
      <c r="N4" s="266" t="s">
        <v>12</v>
      </c>
      <c r="O4" s="228"/>
      <c r="P4" s="229"/>
      <c r="Q4" s="266" t="s">
        <v>13</v>
      </c>
      <c r="R4" s="228"/>
      <c r="S4" s="229"/>
      <c r="T4" s="266" t="s">
        <v>14</v>
      </c>
      <c r="U4" s="228"/>
      <c r="V4" s="229"/>
      <c r="W4" s="266">
        <v>7</v>
      </c>
      <c r="X4" s="228"/>
      <c r="Y4" s="229"/>
      <c r="Z4" s="266">
        <v>8</v>
      </c>
      <c r="AA4" s="228"/>
      <c r="AB4" s="229"/>
      <c r="AC4" s="301" t="s">
        <v>170</v>
      </c>
      <c r="AD4" s="228"/>
      <c r="AE4" s="22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</row>
    <row r="5" spans="1:51" ht="39" customHeight="1">
      <c r="A5" s="225"/>
      <c r="B5" s="225"/>
      <c r="C5" s="299"/>
      <c r="D5" s="225"/>
      <c r="E5" s="160" t="s">
        <v>20</v>
      </c>
      <c r="F5" s="161" t="s">
        <v>21</v>
      </c>
      <c r="G5" s="161" t="s">
        <v>22</v>
      </c>
      <c r="H5" s="70" t="s">
        <v>20</v>
      </c>
      <c r="I5" s="161" t="s">
        <v>21</v>
      </c>
      <c r="J5" s="161" t="s">
        <v>22</v>
      </c>
      <c r="K5" s="70" t="s">
        <v>20</v>
      </c>
      <c r="L5" s="161" t="s">
        <v>21</v>
      </c>
      <c r="M5" s="161" t="s">
        <v>22</v>
      </c>
      <c r="N5" s="70" t="s">
        <v>20</v>
      </c>
      <c r="O5" s="161" t="s">
        <v>21</v>
      </c>
      <c r="P5" s="161" t="s">
        <v>22</v>
      </c>
      <c r="Q5" s="70" t="s">
        <v>20</v>
      </c>
      <c r="R5" s="161" t="s">
        <v>21</v>
      </c>
      <c r="S5" s="161" t="s">
        <v>22</v>
      </c>
      <c r="T5" s="70" t="s">
        <v>20</v>
      </c>
      <c r="U5" s="161" t="s">
        <v>21</v>
      </c>
      <c r="V5" s="161" t="s">
        <v>22</v>
      </c>
      <c r="W5" s="70" t="s">
        <v>20</v>
      </c>
      <c r="X5" s="161" t="s">
        <v>21</v>
      </c>
      <c r="Y5" s="161" t="s">
        <v>22</v>
      </c>
      <c r="Z5" s="70" t="s">
        <v>20</v>
      </c>
      <c r="AA5" s="161" t="s">
        <v>21</v>
      </c>
      <c r="AB5" s="161" t="s">
        <v>22</v>
      </c>
      <c r="AC5" s="162" t="s">
        <v>17</v>
      </c>
      <c r="AD5" s="162" t="s">
        <v>18</v>
      </c>
      <c r="AE5" s="70" t="s">
        <v>20</v>
      </c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</row>
    <row r="6" spans="1:51" ht="39" customHeight="1">
      <c r="A6" s="295" t="s">
        <v>23</v>
      </c>
      <c r="B6" s="228"/>
      <c r="C6" s="228"/>
      <c r="D6" s="239"/>
      <c r="E6" s="300">
        <f>SUM(AE7:AE42)</f>
        <v>150</v>
      </c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</row>
    <row r="7" spans="1:51" ht="39" customHeight="1">
      <c r="A7" s="112" t="s">
        <v>374</v>
      </c>
      <c r="B7" s="69" t="s">
        <v>25</v>
      </c>
      <c r="C7" s="74" t="s">
        <v>375</v>
      </c>
      <c r="D7" s="69" t="s">
        <v>27</v>
      </c>
      <c r="E7" s="160">
        <v>5</v>
      </c>
      <c r="F7" s="161">
        <v>30</v>
      </c>
      <c r="G7" s="161">
        <v>95</v>
      </c>
      <c r="H7" s="163"/>
      <c r="I7" s="161"/>
      <c r="J7" s="161"/>
      <c r="K7" s="163"/>
      <c r="L7" s="161"/>
      <c r="M7" s="161"/>
      <c r="N7" s="163"/>
      <c r="O7" s="161"/>
      <c r="P7" s="161"/>
      <c r="Q7" s="163"/>
      <c r="R7" s="164"/>
      <c r="S7" s="164"/>
      <c r="T7" s="163"/>
      <c r="U7" s="161"/>
      <c r="V7" s="164"/>
      <c r="W7" s="165"/>
      <c r="X7" s="166"/>
      <c r="Y7" s="167"/>
      <c r="Z7" s="165"/>
      <c r="AA7" s="166"/>
      <c r="AB7" s="167"/>
      <c r="AC7" s="302">
        <f>SUM(F7+I8+L9+O10+R11+U12+X13+AA14)</f>
        <v>270</v>
      </c>
      <c r="AD7" s="303">
        <f>SUM(AB14+Y13+V12+S11+P10+M9+J8+G7)</f>
        <v>1230</v>
      </c>
      <c r="AE7" s="304">
        <f>SUM(E7,H8,K9,N10,Q11,T12,W13,Z14)</f>
        <v>60</v>
      </c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</row>
    <row r="8" spans="1:51" ht="39" customHeight="1">
      <c r="A8" s="169" t="s">
        <v>376</v>
      </c>
      <c r="B8" s="170" t="s">
        <v>25</v>
      </c>
      <c r="C8" s="74" t="s">
        <v>375</v>
      </c>
      <c r="D8" s="69" t="s">
        <v>374</v>
      </c>
      <c r="E8" s="171"/>
      <c r="F8" s="172"/>
      <c r="G8" s="173"/>
      <c r="H8" s="174">
        <v>6</v>
      </c>
      <c r="I8" s="172">
        <v>30</v>
      </c>
      <c r="J8" s="175">
        <v>120</v>
      </c>
      <c r="K8" s="176"/>
      <c r="L8" s="172"/>
      <c r="M8" s="173"/>
      <c r="N8" s="176"/>
      <c r="O8" s="172"/>
      <c r="P8" s="175"/>
      <c r="Q8" s="176"/>
      <c r="R8" s="177"/>
      <c r="S8" s="178"/>
      <c r="T8" s="176"/>
      <c r="U8" s="172"/>
      <c r="V8" s="179"/>
      <c r="W8" s="180"/>
      <c r="X8" s="181"/>
      <c r="Y8" s="182"/>
      <c r="Z8" s="180"/>
      <c r="AA8" s="181"/>
      <c r="AB8" s="183"/>
      <c r="AC8" s="224"/>
      <c r="AD8" s="224"/>
      <c r="AE8" s="305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</row>
    <row r="9" spans="1:51" ht="39" customHeight="1">
      <c r="A9" s="112" t="s">
        <v>377</v>
      </c>
      <c r="B9" s="69" t="s">
        <v>25</v>
      </c>
      <c r="C9" s="74" t="s">
        <v>375</v>
      </c>
      <c r="D9" s="69" t="s">
        <v>376</v>
      </c>
      <c r="E9" s="184"/>
      <c r="F9" s="172"/>
      <c r="G9" s="173"/>
      <c r="H9" s="163"/>
      <c r="I9" s="172"/>
      <c r="J9" s="175"/>
      <c r="K9" s="70">
        <v>7</v>
      </c>
      <c r="L9" s="172">
        <v>30</v>
      </c>
      <c r="M9" s="173">
        <v>145</v>
      </c>
      <c r="N9" s="163"/>
      <c r="O9" s="172"/>
      <c r="P9" s="175"/>
      <c r="Q9" s="163"/>
      <c r="R9" s="177"/>
      <c r="S9" s="178"/>
      <c r="T9" s="163"/>
      <c r="U9" s="172"/>
      <c r="V9" s="179"/>
      <c r="W9" s="180"/>
      <c r="X9" s="181"/>
      <c r="Y9" s="182"/>
      <c r="Z9" s="180"/>
      <c r="AA9" s="181"/>
      <c r="AB9" s="183"/>
      <c r="AC9" s="224"/>
      <c r="AD9" s="224"/>
      <c r="AE9" s="305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</row>
    <row r="10" spans="1:51" ht="39" customHeight="1">
      <c r="A10" s="112" t="s">
        <v>378</v>
      </c>
      <c r="B10" s="69" t="s">
        <v>25</v>
      </c>
      <c r="C10" s="74" t="s">
        <v>375</v>
      </c>
      <c r="D10" s="69" t="s">
        <v>377</v>
      </c>
      <c r="E10" s="184"/>
      <c r="F10" s="172"/>
      <c r="G10" s="173"/>
      <c r="H10" s="163"/>
      <c r="I10" s="172"/>
      <c r="J10" s="175"/>
      <c r="K10" s="163"/>
      <c r="L10" s="172"/>
      <c r="M10" s="173"/>
      <c r="N10" s="70">
        <v>7</v>
      </c>
      <c r="O10" s="172">
        <v>30</v>
      </c>
      <c r="P10" s="175">
        <v>145</v>
      </c>
      <c r="Q10" s="163"/>
      <c r="R10" s="177"/>
      <c r="S10" s="178"/>
      <c r="T10" s="163"/>
      <c r="U10" s="172"/>
      <c r="V10" s="179"/>
      <c r="W10" s="180"/>
      <c r="X10" s="181"/>
      <c r="Y10" s="182"/>
      <c r="Z10" s="180"/>
      <c r="AA10" s="181"/>
      <c r="AB10" s="183"/>
      <c r="AC10" s="224"/>
      <c r="AD10" s="224"/>
      <c r="AE10" s="305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</row>
    <row r="11" spans="1:51" ht="39" customHeight="1">
      <c r="A11" s="169" t="s">
        <v>379</v>
      </c>
      <c r="B11" s="69" t="s">
        <v>25</v>
      </c>
      <c r="C11" s="74" t="s">
        <v>375</v>
      </c>
      <c r="D11" s="69" t="s">
        <v>378</v>
      </c>
      <c r="E11" s="184"/>
      <c r="F11" s="172"/>
      <c r="G11" s="173"/>
      <c r="H11" s="163"/>
      <c r="I11" s="172"/>
      <c r="J11" s="175"/>
      <c r="K11" s="163"/>
      <c r="L11" s="172"/>
      <c r="M11" s="173"/>
      <c r="N11" s="163"/>
      <c r="O11" s="172"/>
      <c r="P11" s="175"/>
      <c r="Q11" s="70">
        <v>8</v>
      </c>
      <c r="R11" s="177">
        <v>30</v>
      </c>
      <c r="S11" s="178">
        <v>170</v>
      </c>
      <c r="T11" s="163"/>
      <c r="U11" s="172"/>
      <c r="V11" s="179"/>
      <c r="W11" s="180"/>
      <c r="X11" s="181"/>
      <c r="Y11" s="182"/>
      <c r="Z11" s="180"/>
      <c r="AA11" s="181"/>
      <c r="AB11" s="183"/>
      <c r="AC11" s="224"/>
      <c r="AD11" s="224"/>
      <c r="AE11" s="305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</row>
    <row r="12" spans="1:51" ht="39" customHeight="1">
      <c r="A12" s="169" t="s">
        <v>380</v>
      </c>
      <c r="B12" s="69" t="s">
        <v>113</v>
      </c>
      <c r="C12" s="74" t="s">
        <v>375</v>
      </c>
      <c r="D12" s="69" t="s">
        <v>379</v>
      </c>
      <c r="E12" s="184"/>
      <c r="F12" s="172"/>
      <c r="G12" s="173"/>
      <c r="H12" s="163"/>
      <c r="I12" s="172"/>
      <c r="J12" s="175"/>
      <c r="K12" s="163"/>
      <c r="L12" s="172"/>
      <c r="M12" s="173"/>
      <c r="N12" s="163"/>
      <c r="O12" s="172"/>
      <c r="P12" s="175"/>
      <c r="Q12" s="163"/>
      <c r="R12" s="177"/>
      <c r="S12" s="178"/>
      <c r="T12" s="70">
        <v>8</v>
      </c>
      <c r="U12" s="172">
        <v>30</v>
      </c>
      <c r="V12" s="179">
        <v>170</v>
      </c>
      <c r="W12" s="180"/>
      <c r="X12" s="181"/>
      <c r="Y12" s="182"/>
      <c r="Z12" s="180"/>
      <c r="AA12" s="181"/>
      <c r="AB12" s="183"/>
      <c r="AC12" s="224"/>
      <c r="AD12" s="224"/>
      <c r="AE12" s="305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</row>
    <row r="13" spans="1:51" ht="39" customHeight="1">
      <c r="A13" s="169" t="s">
        <v>381</v>
      </c>
      <c r="B13" s="69" t="s">
        <v>382</v>
      </c>
      <c r="C13" s="74" t="s">
        <v>375</v>
      </c>
      <c r="D13" s="69" t="s">
        <v>380</v>
      </c>
      <c r="E13" s="184"/>
      <c r="F13" s="172"/>
      <c r="G13" s="173"/>
      <c r="H13" s="163"/>
      <c r="I13" s="172"/>
      <c r="J13" s="175"/>
      <c r="K13" s="163"/>
      <c r="L13" s="172"/>
      <c r="M13" s="173"/>
      <c r="N13" s="163"/>
      <c r="O13" s="172"/>
      <c r="P13" s="175"/>
      <c r="Q13" s="163"/>
      <c r="R13" s="177"/>
      <c r="S13" s="178"/>
      <c r="T13" s="163"/>
      <c r="U13" s="172"/>
      <c r="V13" s="179"/>
      <c r="W13" s="174">
        <v>9</v>
      </c>
      <c r="X13" s="185">
        <v>45</v>
      </c>
      <c r="Y13" s="179">
        <v>180</v>
      </c>
      <c r="Z13" s="180"/>
      <c r="AA13" s="181"/>
      <c r="AB13" s="183"/>
      <c r="AC13" s="224"/>
      <c r="AD13" s="224"/>
      <c r="AE13" s="305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</row>
    <row r="14" spans="1:51" ht="39" customHeight="1">
      <c r="A14" s="169" t="s">
        <v>383</v>
      </c>
      <c r="B14" s="69" t="s">
        <v>382</v>
      </c>
      <c r="C14" s="74" t="s">
        <v>375</v>
      </c>
      <c r="D14" s="69" t="s">
        <v>381</v>
      </c>
      <c r="E14" s="184"/>
      <c r="F14" s="172"/>
      <c r="G14" s="173"/>
      <c r="H14" s="163"/>
      <c r="I14" s="172"/>
      <c r="J14" s="175"/>
      <c r="K14" s="163"/>
      <c r="L14" s="172"/>
      <c r="M14" s="173"/>
      <c r="N14" s="163"/>
      <c r="O14" s="172"/>
      <c r="P14" s="175"/>
      <c r="Q14" s="163"/>
      <c r="R14" s="177"/>
      <c r="S14" s="178"/>
      <c r="T14" s="163"/>
      <c r="U14" s="172"/>
      <c r="V14" s="179"/>
      <c r="W14" s="180"/>
      <c r="X14" s="181"/>
      <c r="Y14" s="182"/>
      <c r="Z14" s="174">
        <v>10</v>
      </c>
      <c r="AA14" s="185">
        <v>45</v>
      </c>
      <c r="AB14" s="186">
        <v>205</v>
      </c>
      <c r="AC14" s="225"/>
      <c r="AD14" s="225"/>
      <c r="AE14" s="306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</row>
    <row r="15" spans="1:51" ht="39" customHeight="1">
      <c r="A15" s="169" t="s">
        <v>384</v>
      </c>
      <c r="B15" s="69" t="s">
        <v>38</v>
      </c>
      <c r="C15" s="187" t="s">
        <v>385</v>
      </c>
      <c r="D15" s="69" t="s">
        <v>27</v>
      </c>
      <c r="E15" s="160">
        <v>8</v>
      </c>
      <c r="F15" s="172">
        <v>135</v>
      </c>
      <c r="G15" s="188">
        <v>65</v>
      </c>
      <c r="H15" s="163"/>
      <c r="I15" s="189"/>
      <c r="J15" s="95"/>
      <c r="K15" s="163"/>
      <c r="L15" s="189"/>
      <c r="M15" s="188"/>
      <c r="N15" s="163"/>
      <c r="O15" s="189"/>
      <c r="P15" s="95"/>
      <c r="Q15" s="163"/>
      <c r="R15" s="189"/>
      <c r="S15" s="188"/>
      <c r="T15" s="163"/>
      <c r="U15" s="189"/>
      <c r="V15" s="161"/>
      <c r="W15" s="163"/>
      <c r="X15" s="161"/>
      <c r="Y15" s="161"/>
      <c r="Z15" s="163"/>
      <c r="AA15" s="161"/>
      <c r="AB15" s="95"/>
      <c r="AC15" s="303">
        <f>SUM(F15,I16,L17,O18,R19,U20,X21,AA22)</f>
        <v>1080</v>
      </c>
      <c r="AD15" s="303">
        <f>SUM(AB22,Y21,V20,S19,P18,M17,J16,G15)</f>
        <v>520</v>
      </c>
      <c r="AE15" s="307">
        <f>SUM(E15,H16,K17,N18,Q19,T20,W21,Z22)</f>
        <v>64</v>
      </c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</row>
    <row r="16" spans="1:51" ht="39" customHeight="1">
      <c r="A16" s="169" t="s">
        <v>386</v>
      </c>
      <c r="B16" s="69" t="s">
        <v>38</v>
      </c>
      <c r="C16" s="187" t="s">
        <v>385</v>
      </c>
      <c r="D16" s="69" t="s">
        <v>384</v>
      </c>
      <c r="E16" s="184"/>
      <c r="F16" s="172"/>
      <c r="G16" s="188"/>
      <c r="H16" s="70">
        <v>8</v>
      </c>
      <c r="I16" s="189">
        <v>135</v>
      </c>
      <c r="J16" s="95">
        <v>65</v>
      </c>
      <c r="K16" s="163"/>
      <c r="L16" s="189"/>
      <c r="M16" s="188"/>
      <c r="N16" s="163" t="s">
        <v>188</v>
      </c>
      <c r="O16" s="189"/>
      <c r="P16" s="95"/>
      <c r="Q16" s="163"/>
      <c r="R16" s="189"/>
      <c r="S16" s="188"/>
      <c r="T16" s="163"/>
      <c r="U16" s="189"/>
      <c r="V16" s="161"/>
      <c r="W16" s="163"/>
      <c r="X16" s="161"/>
      <c r="Y16" s="161"/>
      <c r="Z16" s="163"/>
      <c r="AA16" s="161"/>
      <c r="AB16" s="95"/>
      <c r="AC16" s="224"/>
      <c r="AD16" s="224"/>
      <c r="AE16" s="224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</row>
    <row r="17" spans="1:51" ht="39" customHeight="1">
      <c r="A17" s="169" t="s">
        <v>387</v>
      </c>
      <c r="B17" s="69" t="s">
        <v>38</v>
      </c>
      <c r="C17" s="187" t="s">
        <v>385</v>
      </c>
      <c r="D17" s="69" t="s">
        <v>386</v>
      </c>
      <c r="E17" s="184"/>
      <c r="F17" s="172"/>
      <c r="G17" s="188"/>
      <c r="H17" s="163"/>
      <c r="I17" s="189"/>
      <c r="J17" s="95"/>
      <c r="K17" s="70">
        <v>8</v>
      </c>
      <c r="L17" s="189">
        <v>135</v>
      </c>
      <c r="M17" s="188">
        <v>65</v>
      </c>
      <c r="N17" s="163"/>
      <c r="O17" s="189"/>
      <c r="P17" s="95"/>
      <c r="Q17" s="163"/>
      <c r="R17" s="189"/>
      <c r="S17" s="188"/>
      <c r="T17" s="163"/>
      <c r="U17" s="189"/>
      <c r="V17" s="161"/>
      <c r="W17" s="163"/>
      <c r="X17" s="161"/>
      <c r="Y17" s="161"/>
      <c r="Z17" s="163"/>
      <c r="AA17" s="161"/>
      <c r="AB17" s="95"/>
      <c r="AC17" s="224"/>
      <c r="AD17" s="224"/>
      <c r="AE17" s="224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</row>
    <row r="18" spans="1:51" ht="39" customHeight="1">
      <c r="A18" s="169" t="s">
        <v>388</v>
      </c>
      <c r="B18" s="69" t="s">
        <v>38</v>
      </c>
      <c r="C18" s="187" t="s">
        <v>385</v>
      </c>
      <c r="D18" s="69" t="s">
        <v>387</v>
      </c>
      <c r="E18" s="184"/>
      <c r="F18" s="172"/>
      <c r="G18" s="188"/>
      <c r="H18" s="163"/>
      <c r="I18" s="189"/>
      <c r="J18" s="95"/>
      <c r="K18" s="163"/>
      <c r="L18" s="189"/>
      <c r="M18" s="188"/>
      <c r="N18" s="70">
        <v>8</v>
      </c>
      <c r="O18" s="189">
        <v>135</v>
      </c>
      <c r="P18" s="95">
        <v>65</v>
      </c>
      <c r="Q18" s="163"/>
      <c r="R18" s="189"/>
      <c r="S18" s="188"/>
      <c r="T18" s="163"/>
      <c r="U18" s="189"/>
      <c r="V18" s="161"/>
      <c r="W18" s="163"/>
      <c r="X18" s="161"/>
      <c r="Y18" s="161"/>
      <c r="Z18" s="163"/>
      <c r="AA18" s="161"/>
      <c r="AB18" s="95"/>
      <c r="AC18" s="224"/>
      <c r="AD18" s="224"/>
      <c r="AE18" s="224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</row>
    <row r="19" spans="1:51" ht="39" customHeight="1">
      <c r="A19" s="169" t="s">
        <v>389</v>
      </c>
      <c r="B19" s="69" t="s">
        <v>38</v>
      </c>
      <c r="C19" s="187" t="s">
        <v>385</v>
      </c>
      <c r="D19" s="69" t="s">
        <v>388</v>
      </c>
      <c r="E19" s="184"/>
      <c r="F19" s="172"/>
      <c r="G19" s="188"/>
      <c r="H19" s="163"/>
      <c r="I19" s="189"/>
      <c r="J19" s="95"/>
      <c r="K19" s="163"/>
      <c r="L19" s="189"/>
      <c r="M19" s="188"/>
      <c r="N19" s="163"/>
      <c r="O19" s="189"/>
      <c r="P19" s="95"/>
      <c r="Q19" s="70">
        <v>8</v>
      </c>
      <c r="R19" s="189">
        <v>135</v>
      </c>
      <c r="S19" s="188">
        <v>65</v>
      </c>
      <c r="T19" s="163"/>
      <c r="U19" s="189"/>
      <c r="V19" s="161"/>
      <c r="W19" s="163"/>
      <c r="X19" s="161"/>
      <c r="Y19" s="161"/>
      <c r="Z19" s="163"/>
      <c r="AA19" s="161"/>
      <c r="AB19" s="95"/>
      <c r="AC19" s="224"/>
      <c r="AD19" s="224"/>
      <c r="AE19" s="224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</row>
    <row r="20" spans="1:51" ht="39" customHeight="1">
      <c r="A20" s="169" t="s">
        <v>390</v>
      </c>
      <c r="B20" s="69" t="s">
        <v>38</v>
      </c>
      <c r="C20" s="187" t="s">
        <v>385</v>
      </c>
      <c r="D20" s="69" t="s">
        <v>389</v>
      </c>
      <c r="E20" s="184"/>
      <c r="F20" s="172"/>
      <c r="G20" s="188"/>
      <c r="H20" s="163"/>
      <c r="I20" s="189"/>
      <c r="J20" s="95"/>
      <c r="K20" s="163"/>
      <c r="L20" s="189"/>
      <c r="M20" s="188"/>
      <c r="N20" s="163"/>
      <c r="O20" s="189"/>
      <c r="P20" s="95"/>
      <c r="Q20" s="163"/>
      <c r="R20" s="189"/>
      <c r="S20" s="188"/>
      <c r="T20" s="70">
        <v>8</v>
      </c>
      <c r="U20" s="189">
        <v>135</v>
      </c>
      <c r="V20" s="161">
        <v>65</v>
      </c>
      <c r="W20" s="163"/>
      <c r="X20" s="161"/>
      <c r="Y20" s="161"/>
      <c r="Z20" s="163"/>
      <c r="AA20" s="161"/>
      <c r="AB20" s="95"/>
      <c r="AC20" s="224"/>
      <c r="AD20" s="224"/>
      <c r="AE20" s="224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</row>
    <row r="21" spans="1:51" ht="39" customHeight="1">
      <c r="A21" s="169" t="s">
        <v>391</v>
      </c>
      <c r="B21" s="69" t="s">
        <v>38</v>
      </c>
      <c r="C21" s="187" t="s">
        <v>385</v>
      </c>
      <c r="D21" s="69" t="s">
        <v>390</v>
      </c>
      <c r="E21" s="184"/>
      <c r="F21" s="172"/>
      <c r="G21" s="188"/>
      <c r="H21" s="163"/>
      <c r="I21" s="189"/>
      <c r="J21" s="95"/>
      <c r="K21" s="163"/>
      <c r="L21" s="189"/>
      <c r="M21" s="188"/>
      <c r="N21" s="163"/>
      <c r="O21" s="189"/>
      <c r="P21" s="95"/>
      <c r="Q21" s="163"/>
      <c r="R21" s="189"/>
      <c r="S21" s="188"/>
      <c r="T21" s="163"/>
      <c r="U21" s="189"/>
      <c r="V21" s="161"/>
      <c r="W21" s="70">
        <v>8</v>
      </c>
      <c r="X21" s="161">
        <v>135</v>
      </c>
      <c r="Y21" s="161">
        <v>65</v>
      </c>
      <c r="Z21" s="163"/>
      <c r="AA21" s="161"/>
      <c r="AB21" s="95"/>
      <c r="AC21" s="224"/>
      <c r="AD21" s="224"/>
      <c r="AE21" s="224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</row>
    <row r="22" spans="1:51" ht="39" customHeight="1">
      <c r="A22" s="169" t="s">
        <v>392</v>
      </c>
      <c r="B22" s="69" t="s">
        <v>38</v>
      </c>
      <c r="C22" s="187" t="s">
        <v>385</v>
      </c>
      <c r="D22" s="69" t="s">
        <v>391</v>
      </c>
      <c r="E22" s="184"/>
      <c r="F22" s="172"/>
      <c r="G22" s="188"/>
      <c r="H22" s="163"/>
      <c r="I22" s="189"/>
      <c r="J22" s="95"/>
      <c r="K22" s="163"/>
      <c r="L22" s="189"/>
      <c r="M22" s="188"/>
      <c r="N22" s="163"/>
      <c r="O22" s="189"/>
      <c r="P22" s="95"/>
      <c r="Q22" s="163"/>
      <c r="R22" s="189"/>
      <c r="S22" s="188"/>
      <c r="T22" s="163"/>
      <c r="U22" s="189"/>
      <c r="V22" s="161"/>
      <c r="W22" s="163"/>
      <c r="X22" s="161"/>
      <c r="Y22" s="161"/>
      <c r="Z22" s="70">
        <v>8</v>
      </c>
      <c r="AA22" s="161">
        <v>135</v>
      </c>
      <c r="AB22" s="95">
        <v>65</v>
      </c>
      <c r="AC22" s="225"/>
      <c r="AD22" s="225"/>
      <c r="AE22" s="225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</row>
    <row r="23" spans="1:51" ht="39" customHeight="1">
      <c r="A23" s="67" t="s">
        <v>393</v>
      </c>
      <c r="B23" s="69" t="s">
        <v>113</v>
      </c>
      <c r="C23" s="74" t="s">
        <v>394</v>
      </c>
      <c r="D23" s="69" t="s">
        <v>27</v>
      </c>
      <c r="E23" s="160">
        <v>1.5</v>
      </c>
      <c r="F23" s="172">
        <v>15</v>
      </c>
      <c r="G23" s="188">
        <v>22.5</v>
      </c>
      <c r="H23" s="163"/>
      <c r="I23" s="189"/>
      <c r="J23" s="95"/>
      <c r="K23" s="163"/>
      <c r="L23" s="189"/>
      <c r="M23" s="188"/>
      <c r="N23" s="163"/>
      <c r="O23" s="189"/>
      <c r="P23" s="95"/>
      <c r="Q23" s="163"/>
      <c r="R23" s="189"/>
      <c r="S23" s="188"/>
      <c r="T23" s="163"/>
      <c r="U23" s="189"/>
      <c r="V23" s="161"/>
      <c r="W23" s="163"/>
      <c r="X23" s="161"/>
      <c r="Y23" s="161"/>
      <c r="Z23" s="163"/>
      <c r="AA23" s="161"/>
      <c r="AB23" s="95"/>
      <c r="AC23" s="303">
        <f t="shared" ref="AC23:AD23" si="0">SUM(F23,I24)</f>
        <v>30</v>
      </c>
      <c r="AD23" s="303">
        <f t="shared" si="0"/>
        <v>45</v>
      </c>
      <c r="AE23" s="307">
        <f>SUM(E23,H24)</f>
        <v>3</v>
      </c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</row>
    <row r="24" spans="1:51" ht="39" customHeight="1">
      <c r="A24" s="67" t="s">
        <v>395</v>
      </c>
      <c r="B24" s="69" t="s">
        <v>113</v>
      </c>
      <c r="C24" s="74" t="s">
        <v>394</v>
      </c>
      <c r="D24" s="69" t="s">
        <v>393</v>
      </c>
      <c r="E24" s="184"/>
      <c r="F24" s="172"/>
      <c r="G24" s="188"/>
      <c r="H24" s="70">
        <v>1.5</v>
      </c>
      <c r="I24" s="189">
        <v>15</v>
      </c>
      <c r="J24" s="95">
        <v>22.5</v>
      </c>
      <c r="K24" s="163"/>
      <c r="L24" s="189"/>
      <c r="M24" s="188"/>
      <c r="N24" s="163"/>
      <c r="O24" s="189"/>
      <c r="P24" s="95"/>
      <c r="Q24" s="163"/>
      <c r="R24" s="189"/>
      <c r="S24" s="188"/>
      <c r="T24" s="163"/>
      <c r="U24" s="189"/>
      <c r="V24" s="161"/>
      <c r="W24" s="163"/>
      <c r="X24" s="161"/>
      <c r="Y24" s="161"/>
      <c r="Z24" s="163"/>
      <c r="AA24" s="161"/>
      <c r="AB24" s="95"/>
      <c r="AC24" s="225"/>
      <c r="AD24" s="225"/>
      <c r="AE24" s="225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</row>
    <row r="25" spans="1:51" ht="39" customHeight="1">
      <c r="A25" s="47" t="s">
        <v>396</v>
      </c>
      <c r="B25" s="74" t="s">
        <v>38</v>
      </c>
      <c r="C25" s="74" t="s">
        <v>397</v>
      </c>
      <c r="D25" s="68" t="s">
        <v>27</v>
      </c>
      <c r="E25" s="160">
        <v>1.5</v>
      </c>
      <c r="F25" s="172">
        <v>15</v>
      </c>
      <c r="G25" s="188">
        <v>22.5</v>
      </c>
      <c r="H25" s="163"/>
      <c r="I25" s="189"/>
      <c r="J25" s="95"/>
      <c r="K25" s="163"/>
      <c r="L25" s="189"/>
      <c r="M25" s="188"/>
      <c r="N25" s="163"/>
      <c r="O25" s="189"/>
      <c r="P25" s="95"/>
      <c r="Q25" s="163"/>
      <c r="R25" s="189"/>
      <c r="S25" s="188"/>
      <c r="T25" s="163"/>
      <c r="U25" s="189"/>
      <c r="V25" s="161"/>
      <c r="W25" s="163"/>
      <c r="X25" s="161"/>
      <c r="Y25" s="161"/>
      <c r="Z25" s="163"/>
      <c r="AA25" s="161"/>
      <c r="AB25" s="95"/>
      <c r="AC25" s="303">
        <f t="shared" ref="AC25:AD25" si="1">SUM(F25,I26)</f>
        <v>30</v>
      </c>
      <c r="AD25" s="303">
        <f t="shared" si="1"/>
        <v>45</v>
      </c>
      <c r="AE25" s="307">
        <f>SUM(E25,H26)</f>
        <v>3</v>
      </c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</row>
    <row r="26" spans="1:51" ht="39" customHeight="1">
      <c r="A26" s="47" t="s">
        <v>398</v>
      </c>
      <c r="B26" s="190" t="s">
        <v>38</v>
      </c>
      <c r="C26" s="74" t="s">
        <v>397</v>
      </c>
      <c r="D26" s="69" t="s">
        <v>396</v>
      </c>
      <c r="E26" s="184"/>
      <c r="F26" s="172"/>
      <c r="G26" s="188"/>
      <c r="H26" s="70">
        <v>1.5</v>
      </c>
      <c r="I26" s="189">
        <v>15</v>
      </c>
      <c r="J26" s="95">
        <v>22.5</v>
      </c>
      <c r="K26" s="163"/>
      <c r="L26" s="189"/>
      <c r="M26" s="188"/>
      <c r="N26" s="163"/>
      <c r="O26" s="189"/>
      <c r="P26" s="95"/>
      <c r="Q26" s="163"/>
      <c r="R26" s="189"/>
      <c r="S26" s="188"/>
      <c r="T26" s="163"/>
      <c r="U26" s="189"/>
      <c r="V26" s="161"/>
      <c r="W26" s="163" t="s">
        <v>188</v>
      </c>
      <c r="X26" s="161"/>
      <c r="Y26" s="161"/>
      <c r="Z26" s="163"/>
      <c r="AA26" s="161"/>
      <c r="AB26" s="95"/>
      <c r="AC26" s="225"/>
      <c r="AD26" s="225"/>
      <c r="AE26" s="225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</row>
    <row r="27" spans="1:51" ht="39" customHeight="1">
      <c r="A27" s="67" t="s">
        <v>399</v>
      </c>
      <c r="B27" s="191" t="s">
        <v>25</v>
      </c>
      <c r="C27" s="74" t="s">
        <v>400</v>
      </c>
      <c r="D27" s="69" t="s">
        <v>27</v>
      </c>
      <c r="E27" s="160">
        <v>1</v>
      </c>
      <c r="F27" s="172">
        <v>15</v>
      </c>
      <c r="G27" s="188">
        <v>10</v>
      </c>
      <c r="H27" s="163"/>
      <c r="I27" s="189"/>
      <c r="J27" s="95"/>
      <c r="K27" s="163"/>
      <c r="L27" s="189"/>
      <c r="M27" s="188"/>
      <c r="N27" s="163"/>
      <c r="O27" s="189"/>
      <c r="P27" s="95"/>
      <c r="Q27" s="163"/>
      <c r="R27" s="189"/>
      <c r="S27" s="188"/>
      <c r="T27" s="163"/>
      <c r="U27" s="192"/>
      <c r="V27" s="161"/>
      <c r="W27" s="163"/>
      <c r="X27" s="166"/>
      <c r="Y27" s="164"/>
      <c r="Z27" s="163"/>
      <c r="AA27" s="161"/>
      <c r="AB27" s="95"/>
      <c r="AC27" s="303">
        <f t="shared" ref="AC27:AD27" si="2">SUM(F27,I28,L29,O30,R31,U32,X33)</f>
        <v>95</v>
      </c>
      <c r="AD27" s="303">
        <f t="shared" si="2"/>
        <v>105</v>
      </c>
      <c r="AE27" s="307">
        <f>SUM(E27,H28,K29,N30,Q31,T32,W33)</f>
        <v>8</v>
      </c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</row>
    <row r="28" spans="1:51" ht="39" customHeight="1">
      <c r="A28" s="67" t="s">
        <v>401</v>
      </c>
      <c r="B28" s="193" t="s">
        <v>25</v>
      </c>
      <c r="C28" s="74" t="s">
        <v>400</v>
      </c>
      <c r="D28" s="68" t="s">
        <v>399</v>
      </c>
      <c r="E28" s="184"/>
      <c r="F28" s="172"/>
      <c r="G28" s="194"/>
      <c r="H28" s="70">
        <v>1</v>
      </c>
      <c r="I28" s="195">
        <v>15</v>
      </c>
      <c r="J28" s="196">
        <v>10</v>
      </c>
      <c r="K28" s="163"/>
      <c r="L28" s="195"/>
      <c r="M28" s="194"/>
      <c r="N28" s="163"/>
      <c r="O28" s="195"/>
      <c r="P28" s="196"/>
      <c r="Q28" s="163"/>
      <c r="R28" s="195"/>
      <c r="S28" s="194"/>
      <c r="T28" s="163"/>
      <c r="U28" s="197"/>
      <c r="V28" s="168"/>
      <c r="W28" s="163"/>
      <c r="X28" s="166"/>
      <c r="Y28" s="164"/>
      <c r="Z28" s="163"/>
      <c r="AA28" s="161"/>
      <c r="AB28" s="95"/>
      <c r="AC28" s="224"/>
      <c r="AD28" s="224"/>
      <c r="AE28" s="224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</row>
    <row r="29" spans="1:51" ht="39" customHeight="1">
      <c r="A29" s="67" t="s">
        <v>402</v>
      </c>
      <c r="B29" s="193" t="s">
        <v>25</v>
      </c>
      <c r="C29" s="74" t="s">
        <v>400</v>
      </c>
      <c r="D29" s="68" t="s">
        <v>401</v>
      </c>
      <c r="E29" s="184"/>
      <c r="F29" s="172"/>
      <c r="G29" s="194"/>
      <c r="H29" s="163"/>
      <c r="I29" s="195"/>
      <c r="J29" s="196"/>
      <c r="K29" s="70">
        <v>1</v>
      </c>
      <c r="L29" s="195">
        <v>15</v>
      </c>
      <c r="M29" s="194">
        <v>10</v>
      </c>
      <c r="N29" s="163"/>
      <c r="O29" s="195"/>
      <c r="P29" s="196"/>
      <c r="Q29" s="163"/>
      <c r="R29" s="195"/>
      <c r="S29" s="194"/>
      <c r="T29" s="163"/>
      <c r="U29" s="197"/>
      <c r="V29" s="168"/>
      <c r="W29" s="163"/>
      <c r="X29" s="166"/>
      <c r="Y29" s="164"/>
      <c r="Z29" s="163"/>
      <c r="AA29" s="161"/>
      <c r="AB29" s="95"/>
      <c r="AC29" s="224"/>
      <c r="AD29" s="224"/>
      <c r="AE29" s="224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</row>
    <row r="30" spans="1:51" ht="39" customHeight="1">
      <c r="A30" s="67" t="s">
        <v>403</v>
      </c>
      <c r="B30" s="193" t="s">
        <v>25</v>
      </c>
      <c r="C30" s="74" t="s">
        <v>400</v>
      </c>
      <c r="D30" s="68" t="s">
        <v>402</v>
      </c>
      <c r="E30" s="184"/>
      <c r="F30" s="172"/>
      <c r="G30" s="194"/>
      <c r="H30" s="163"/>
      <c r="I30" s="195"/>
      <c r="J30" s="196"/>
      <c r="K30" s="163"/>
      <c r="L30" s="195"/>
      <c r="M30" s="194"/>
      <c r="N30" s="70">
        <v>1</v>
      </c>
      <c r="O30" s="195">
        <v>15</v>
      </c>
      <c r="P30" s="196">
        <v>10</v>
      </c>
      <c r="Q30" s="163"/>
      <c r="R30" s="195"/>
      <c r="S30" s="194"/>
      <c r="T30" s="163"/>
      <c r="U30" s="197"/>
      <c r="V30" s="168"/>
      <c r="W30" s="163"/>
      <c r="X30" s="166"/>
      <c r="Y30" s="164"/>
      <c r="Z30" s="163"/>
      <c r="AA30" s="161"/>
      <c r="AB30" s="95"/>
      <c r="AC30" s="224"/>
      <c r="AD30" s="224"/>
      <c r="AE30" s="224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</row>
    <row r="31" spans="1:51" ht="39" customHeight="1">
      <c r="A31" s="67" t="s">
        <v>404</v>
      </c>
      <c r="B31" s="193" t="s">
        <v>25</v>
      </c>
      <c r="C31" s="74" t="s">
        <v>400</v>
      </c>
      <c r="D31" s="68" t="s">
        <v>403</v>
      </c>
      <c r="E31" s="184"/>
      <c r="F31" s="172"/>
      <c r="G31" s="194"/>
      <c r="H31" s="163"/>
      <c r="I31" s="195"/>
      <c r="J31" s="196"/>
      <c r="K31" s="163"/>
      <c r="L31" s="195"/>
      <c r="M31" s="194"/>
      <c r="N31" s="163"/>
      <c r="O31" s="195"/>
      <c r="P31" s="196"/>
      <c r="Q31" s="70">
        <v>1</v>
      </c>
      <c r="R31" s="195">
        <v>15</v>
      </c>
      <c r="S31" s="194">
        <v>10</v>
      </c>
      <c r="T31" s="163"/>
      <c r="U31" s="197"/>
      <c r="V31" s="168"/>
      <c r="W31" s="163"/>
      <c r="X31" s="166"/>
      <c r="Y31" s="164"/>
      <c r="Z31" s="163"/>
      <c r="AA31" s="161"/>
      <c r="AB31" s="95"/>
      <c r="AC31" s="224"/>
      <c r="AD31" s="224"/>
      <c r="AE31" s="224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</row>
    <row r="32" spans="1:51" ht="39" customHeight="1">
      <c r="A32" s="67" t="s">
        <v>405</v>
      </c>
      <c r="B32" s="193" t="s">
        <v>25</v>
      </c>
      <c r="C32" s="74" t="s">
        <v>400</v>
      </c>
      <c r="D32" s="68" t="s">
        <v>404</v>
      </c>
      <c r="E32" s="184"/>
      <c r="F32" s="172"/>
      <c r="G32" s="194"/>
      <c r="H32" s="163"/>
      <c r="I32" s="195"/>
      <c r="J32" s="196"/>
      <c r="K32" s="163"/>
      <c r="L32" s="195"/>
      <c r="M32" s="194"/>
      <c r="N32" s="163"/>
      <c r="O32" s="195"/>
      <c r="P32" s="196"/>
      <c r="Q32" s="163"/>
      <c r="R32" s="195"/>
      <c r="S32" s="194"/>
      <c r="T32" s="70">
        <v>1</v>
      </c>
      <c r="U32" s="195">
        <v>10</v>
      </c>
      <c r="V32" s="168">
        <v>15</v>
      </c>
      <c r="W32" s="163"/>
      <c r="X32" s="161"/>
      <c r="Y32" s="164"/>
      <c r="Z32" s="163"/>
      <c r="AA32" s="161"/>
      <c r="AB32" s="95"/>
      <c r="AC32" s="224"/>
      <c r="AD32" s="224"/>
      <c r="AE32" s="224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</row>
    <row r="33" spans="1:51" ht="39" customHeight="1">
      <c r="A33" s="67" t="s">
        <v>406</v>
      </c>
      <c r="B33" s="193" t="s">
        <v>25</v>
      </c>
      <c r="C33" s="74" t="s">
        <v>400</v>
      </c>
      <c r="D33" s="68" t="s">
        <v>405</v>
      </c>
      <c r="E33" s="184"/>
      <c r="F33" s="172"/>
      <c r="G33" s="194"/>
      <c r="H33" s="163"/>
      <c r="I33" s="195"/>
      <c r="J33" s="196"/>
      <c r="K33" s="163"/>
      <c r="L33" s="195"/>
      <c r="M33" s="194"/>
      <c r="N33" s="163"/>
      <c r="O33" s="195"/>
      <c r="P33" s="196"/>
      <c r="Q33" s="163"/>
      <c r="R33" s="195"/>
      <c r="S33" s="194"/>
      <c r="T33" s="163"/>
      <c r="U33" s="195"/>
      <c r="V33" s="168"/>
      <c r="W33" s="70">
        <v>2</v>
      </c>
      <c r="X33" s="161">
        <v>10</v>
      </c>
      <c r="Y33" s="164">
        <v>40</v>
      </c>
      <c r="Z33" s="163"/>
      <c r="AA33" s="161"/>
      <c r="AB33" s="95"/>
      <c r="AC33" s="225"/>
      <c r="AD33" s="225"/>
      <c r="AE33" s="225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</row>
    <row r="34" spans="1:51" ht="39" customHeight="1">
      <c r="A34" s="67" t="s">
        <v>269</v>
      </c>
      <c r="B34" s="193" t="s">
        <v>25</v>
      </c>
      <c r="C34" s="74" t="s">
        <v>252</v>
      </c>
      <c r="D34" s="69" t="s">
        <v>27</v>
      </c>
      <c r="E34" s="160">
        <v>1</v>
      </c>
      <c r="F34" s="172">
        <v>15</v>
      </c>
      <c r="G34" s="194">
        <v>10</v>
      </c>
      <c r="H34" s="163"/>
      <c r="I34" s="195"/>
      <c r="J34" s="196"/>
      <c r="K34" s="163"/>
      <c r="L34" s="195"/>
      <c r="M34" s="194"/>
      <c r="N34" s="163"/>
      <c r="O34" s="195"/>
      <c r="P34" s="196"/>
      <c r="Q34" s="163"/>
      <c r="R34" s="195"/>
      <c r="S34" s="194"/>
      <c r="T34" s="163"/>
      <c r="U34" s="195"/>
      <c r="V34" s="168"/>
      <c r="W34" s="163"/>
      <c r="X34" s="161"/>
      <c r="Y34" s="164"/>
      <c r="Z34" s="163"/>
      <c r="AA34" s="161"/>
      <c r="AB34" s="95"/>
      <c r="AC34" s="303">
        <f t="shared" ref="AC34:AD34" si="3">SUM(F34,I35)</f>
        <v>30</v>
      </c>
      <c r="AD34" s="303">
        <f t="shared" si="3"/>
        <v>20</v>
      </c>
      <c r="AE34" s="307">
        <f>SUM(E34,H35)</f>
        <v>2</v>
      </c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</row>
    <row r="35" spans="1:51" ht="39" customHeight="1">
      <c r="A35" s="67" t="s">
        <v>271</v>
      </c>
      <c r="B35" s="193" t="s">
        <v>25</v>
      </c>
      <c r="C35" s="74" t="s">
        <v>252</v>
      </c>
      <c r="D35" s="68" t="s">
        <v>269</v>
      </c>
      <c r="E35" s="184"/>
      <c r="F35" s="172"/>
      <c r="G35" s="194"/>
      <c r="H35" s="70">
        <v>1</v>
      </c>
      <c r="I35" s="195">
        <v>15</v>
      </c>
      <c r="J35" s="196">
        <v>10</v>
      </c>
      <c r="K35" s="163"/>
      <c r="L35" s="195"/>
      <c r="M35" s="194"/>
      <c r="N35" s="163"/>
      <c r="O35" s="195"/>
      <c r="P35" s="196"/>
      <c r="Q35" s="163"/>
      <c r="R35" s="195"/>
      <c r="S35" s="194"/>
      <c r="T35" s="163"/>
      <c r="U35" s="195"/>
      <c r="V35" s="168"/>
      <c r="W35" s="198"/>
      <c r="X35" s="161"/>
      <c r="Y35" s="164"/>
      <c r="Z35" s="163"/>
      <c r="AA35" s="161"/>
      <c r="AB35" s="95"/>
      <c r="AC35" s="225"/>
      <c r="AD35" s="225"/>
      <c r="AE35" s="225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</row>
    <row r="36" spans="1:51" ht="39" customHeight="1">
      <c r="A36" s="67" t="s">
        <v>407</v>
      </c>
      <c r="B36" s="193" t="s">
        <v>38</v>
      </c>
      <c r="C36" s="74" t="s">
        <v>408</v>
      </c>
      <c r="D36" s="69" t="s">
        <v>27</v>
      </c>
      <c r="E36" s="184"/>
      <c r="F36" s="172"/>
      <c r="G36" s="194"/>
      <c r="H36" s="163"/>
      <c r="I36" s="195"/>
      <c r="J36" s="196"/>
      <c r="K36" s="163"/>
      <c r="L36" s="195"/>
      <c r="M36" s="194"/>
      <c r="N36" s="163"/>
      <c r="O36" s="195"/>
      <c r="P36" s="196"/>
      <c r="Q36" s="163"/>
      <c r="R36" s="195"/>
      <c r="S36" s="194"/>
      <c r="T36" s="163"/>
      <c r="U36" s="199"/>
      <c r="V36" s="200"/>
      <c r="W36" s="70">
        <v>2</v>
      </c>
      <c r="X36" s="189">
        <v>15</v>
      </c>
      <c r="Y36" s="164">
        <v>35</v>
      </c>
      <c r="Z36" s="198"/>
      <c r="AA36" s="161"/>
      <c r="AB36" s="95"/>
      <c r="AC36" s="168">
        <f t="shared" ref="AC36:AD36" si="4">SUM(X36)</f>
        <v>15</v>
      </c>
      <c r="AD36" s="168">
        <f t="shared" si="4"/>
        <v>35</v>
      </c>
      <c r="AE36" s="201">
        <f>SUM(W36)</f>
        <v>2</v>
      </c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</row>
    <row r="37" spans="1:51" ht="39" customHeight="1">
      <c r="A37" s="47" t="s">
        <v>409</v>
      </c>
      <c r="B37" s="74" t="s">
        <v>113</v>
      </c>
      <c r="C37" s="74" t="s">
        <v>410</v>
      </c>
      <c r="D37" s="69" t="s">
        <v>27</v>
      </c>
      <c r="E37" s="202"/>
      <c r="F37" s="203"/>
      <c r="G37" s="194"/>
      <c r="H37" s="163"/>
      <c r="I37" s="195"/>
      <c r="J37" s="196"/>
      <c r="K37" s="163"/>
      <c r="L37" s="195"/>
      <c r="M37" s="194"/>
      <c r="N37" s="163"/>
      <c r="O37" s="195"/>
      <c r="P37" s="196"/>
      <c r="Q37" s="163"/>
      <c r="R37" s="195"/>
      <c r="S37" s="194"/>
      <c r="T37" s="163"/>
      <c r="U37" s="195"/>
      <c r="V37" s="196"/>
      <c r="W37" s="70">
        <v>2</v>
      </c>
      <c r="X37" s="195">
        <v>15</v>
      </c>
      <c r="Y37" s="204">
        <v>35</v>
      </c>
      <c r="Z37" s="163"/>
      <c r="AA37" s="199"/>
      <c r="AB37" s="200"/>
      <c r="AC37" s="303">
        <f t="shared" ref="AC37:AD37" si="5">SUM(X37,AA38)</f>
        <v>30</v>
      </c>
      <c r="AD37" s="303">
        <f t="shared" si="5"/>
        <v>70</v>
      </c>
      <c r="AE37" s="307">
        <f>SUM(W37,Z38)</f>
        <v>4</v>
      </c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</row>
    <row r="38" spans="1:51" ht="39" customHeight="1">
      <c r="A38" s="47" t="s">
        <v>411</v>
      </c>
      <c r="B38" s="74" t="s">
        <v>25</v>
      </c>
      <c r="C38" s="74" t="s">
        <v>410</v>
      </c>
      <c r="D38" s="69" t="s">
        <v>409</v>
      </c>
      <c r="E38" s="184"/>
      <c r="F38" s="161"/>
      <c r="G38" s="161"/>
      <c r="H38" s="163"/>
      <c r="I38" s="161"/>
      <c r="J38" s="161"/>
      <c r="K38" s="163"/>
      <c r="L38" s="161"/>
      <c r="M38" s="161"/>
      <c r="N38" s="163"/>
      <c r="O38" s="161"/>
      <c r="P38" s="161"/>
      <c r="Q38" s="163"/>
      <c r="R38" s="161"/>
      <c r="S38" s="161"/>
      <c r="T38" s="163"/>
      <c r="U38" s="161"/>
      <c r="V38" s="95"/>
      <c r="W38" s="163"/>
      <c r="X38" s="189"/>
      <c r="Y38" s="205"/>
      <c r="Z38" s="70">
        <v>2</v>
      </c>
      <c r="AA38" s="206">
        <v>15</v>
      </c>
      <c r="AB38" s="164">
        <v>35</v>
      </c>
      <c r="AC38" s="225"/>
      <c r="AD38" s="225"/>
      <c r="AE38" s="225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</row>
    <row r="39" spans="1:51" ht="39" customHeight="1">
      <c r="A39" s="47" t="s">
        <v>55</v>
      </c>
      <c r="B39" s="187" t="s">
        <v>38</v>
      </c>
      <c r="C39" s="187" t="s">
        <v>215</v>
      </c>
      <c r="D39" s="69" t="s">
        <v>27</v>
      </c>
      <c r="E39" s="184"/>
      <c r="F39" s="161"/>
      <c r="G39" s="161"/>
      <c r="H39" s="163"/>
      <c r="I39" s="161"/>
      <c r="J39" s="161"/>
      <c r="K39" s="70">
        <v>1</v>
      </c>
      <c r="L39" s="161">
        <v>7</v>
      </c>
      <c r="M39" s="161">
        <v>18</v>
      </c>
      <c r="N39" s="163"/>
      <c r="O39" s="161"/>
      <c r="P39" s="161"/>
      <c r="Q39" s="163"/>
      <c r="R39" s="161"/>
      <c r="S39" s="161"/>
      <c r="T39" s="163"/>
      <c r="U39" s="161"/>
      <c r="V39" s="161"/>
      <c r="W39" s="163"/>
      <c r="X39" s="161"/>
      <c r="Y39" s="161"/>
      <c r="Z39" s="163"/>
      <c r="AA39" s="161"/>
      <c r="AB39" s="161"/>
      <c r="AC39" s="314">
        <f t="shared" ref="AC39:AD39" si="6">SUM(L39,O40,R41,U42)</f>
        <v>28</v>
      </c>
      <c r="AD39" s="314">
        <f t="shared" si="6"/>
        <v>72</v>
      </c>
      <c r="AE39" s="315">
        <f>SUM(K39,N40,Q41,T42)</f>
        <v>4</v>
      </c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</row>
    <row r="40" spans="1:51" ht="39" customHeight="1">
      <c r="A40" s="47" t="s">
        <v>57</v>
      </c>
      <c r="B40" s="187" t="s">
        <v>38</v>
      </c>
      <c r="C40" s="187" t="s">
        <v>215</v>
      </c>
      <c r="D40" s="69" t="s">
        <v>27</v>
      </c>
      <c r="E40" s="184"/>
      <c r="F40" s="161"/>
      <c r="G40" s="161"/>
      <c r="H40" s="163"/>
      <c r="I40" s="161"/>
      <c r="J40" s="161"/>
      <c r="K40" s="163"/>
      <c r="L40" s="161"/>
      <c r="M40" s="161"/>
      <c r="N40" s="70">
        <v>1</v>
      </c>
      <c r="O40" s="161">
        <v>7</v>
      </c>
      <c r="P40" s="161">
        <v>18</v>
      </c>
      <c r="Q40" s="163"/>
      <c r="R40" s="161"/>
      <c r="S40" s="161"/>
      <c r="T40" s="163"/>
      <c r="U40" s="161"/>
      <c r="V40" s="161"/>
      <c r="W40" s="163"/>
      <c r="X40" s="161"/>
      <c r="Y40" s="161"/>
      <c r="Z40" s="163"/>
      <c r="AA40" s="161"/>
      <c r="AB40" s="161"/>
      <c r="AC40" s="224"/>
      <c r="AD40" s="224"/>
      <c r="AE40" s="224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</row>
    <row r="41" spans="1:51" ht="39" customHeight="1">
      <c r="A41" s="47" t="s">
        <v>58</v>
      </c>
      <c r="B41" s="187" t="s">
        <v>38</v>
      </c>
      <c r="C41" s="187" t="s">
        <v>215</v>
      </c>
      <c r="D41" s="69" t="s">
        <v>27</v>
      </c>
      <c r="E41" s="184"/>
      <c r="F41" s="161"/>
      <c r="G41" s="161"/>
      <c r="H41" s="163"/>
      <c r="I41" s="161"/>
      <c r="J41" s="161"/>
      <c r="K41" s="163"/>
      <c r="L41" s="161"/>
      <c r="M41" s="161"/>
      <c r="N41" s="163"/>
      <c r="O41" s="161"/>
      <c r="P41" s="161"/>
      <c r="Q41" s="70">
        <v>1</v>
      </c>
      <c r="R41" s="161">
        <v>7</v>
      </c>
      <c r="S41" s="161">
        <v>18</v>
      </c>
      <c r="T41" s="163"/>
      <c r="U41" s="161"/>
      <c r="V41" s="161"/>
      <c r="W41" s="163"/>
      <c r="X41" s="161"/>
      <c r="Y41" s="161"/>
      <c r="Z41" s="163"/>
      <c r="AA41" s="161"/>
      <c r="AB41" s="161"/>
      <c r="AC41" s="224"/>
      <c r="AD41" s="224"/>
      <c r="AE41" s="224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</row>
    <row r="42" spans="1:51" ht="39" customHeight="1">
      <c r="A42" s="47" t="s">
        <v>59</v>
      </c>
      <c r="B42" s="187" t="s">
        <v>38</v>
      </c>
      <c r="C42" s="187" t="s">
        <v>215</v>
      </c>
      <c r="D42" s="69" t="s">
        <v>27</v>
      </c>
      <c r="E42" s="184"/>
      <c r="F42" s="161"/>
      <c r="G42" s="161"/>
      <c r="H42" s="163"/>
      <c r="I42" s="161"/>
      <c r="J42" s="161"/>
      <c r="K42" s="163"/>
      <c r="L42" s="161"/>
      <c r="M42" s="161"/>
      <c r="N42" s="163"/>
      <c r="O42" s="161"/>
      <c r="P42" s="161"/>
      <c r="Q42" s="163"/>
      <c r="R42" s="161"/>
      <c r="S42" s="161"/>
      <c r="T42" s="70">
        <v>1</v>
      </c>
      <c r="U42" s="161">
        <v>7</v>
      </c>
      <c r="V42" s="161">
        <v>18</v>
      </c>
      <c r="W42" s="163"/>
      <c r="X42" s="161"/>
      <c r="Y42" s="161"/>
      <c r="Z42" s="163"/>
      <c r="AA42" s="161"/>
      <c r="AB42" s="161"/>
      <c r="AC42" s="224"/>
      <c r="AD42" s="224"/>
      <c r="AE42" s="248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</row>
    <row r="43" spans="1:51" ht="39" customHeight="1">
      <c r="A43" s="316" t="s">
        <v>63</v>
      </c>
      <c r="B43" s="228"/>
      <c r="C43" s="228"/>
      <c r="D43" s="239"/>
      <c r="E43" s="317">
        <f>SUM(AE44:AE64)</f>
        <v>45</v>
      </c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</row>
    <row r="44" spans="1:51" ht="39" customHeight="1">
      <c r="A44" s="43" t="s">
        <v>64</v>
      </c>
      <c r="B44" s="69" t="s">
        <v>38</v>
      </c>
      <c r="C44" s="207" t="s">
        <v>412</v>
      </c>
      <c r="D44" s="69" t="s">
        <v>27</v>
      </c>
      <c r="E44" s="160">
        <v>2</v>
      </c>
      <c r="F44" s="164">
        <v>30</v>
      </c>
      <c r="G44" s="164">
        <v>20</v>
      </c>
      <c r="H44" s="163"/>
      <c r="I44" s="164"/>
      <c r="J44" s="164"/>
      <c r="K44" s="163"/>
      <c r="L44" s="164"/>
      <c r="M44" s="164"/>
      <c r="N44" s="163"/>
      <c r="O44" s="161"/>
      <c r="P44" s="161"/>
      <c r="Q44" s="163"/>
      <c r="R44" s="161"/>
      <c r="S44" s="161"/>
      <c r="T44" s="163"/>
      <c r="U44" s="161"/>
      <c r="V44" s="161"/>
      <c r="W44" s="163"/>
      <c r="X44" s="161"/>
      <c r="Y44" s="161"/>
      <c r="Z44" s="163"/>
      <c r="AA44" s="161"/>
      <c r="AB44" s="161"/>
      <c r="AC44" s="303">
        <f>SUM(G44,J45,M46)</f>
        <v>60</v>
      </c>
      <c r="AD44" s="303">
        <f>SUM(F44,I45,L46)</f>
        <v>90</v>
      </c>
      <c r="AE44" s="307">
        <f>SUM(E44,H45,K46)</f>
        <v>6</v>
      </c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</row>
    <row r="45" spans="1:51" ht="39" customHeight="1">
      <c r="A45" s="43" t="s">
        <v>66</v>
      </c>
      <c r="B45" s="69" t="s">
        <v>38</v>
      </c>
      <c r="C45" s="207" t="s">
        <v>412</v>
      </c>
      <c r="D45" s="69" t="s">
        <v>64</v>
      </c>
      <c r="E45" s="184"/>
      <c r="F45" s="164"/>
      <c r="G45" s="164"/>
      <c r="H45" s="70">
        <v>2</v>
      </c>
      <c r="I45" s="164">
        <v>30</v>
      </c>
      <c r="J45" s="164">
        <v>20</v>
      </c>
      <c r="K45" s="163"/>
      <c r="L45" s="164"/>
      <c r="M45" s="164"/>
      <c r="N45" s="163"/>
      <c r="O45" s="161"/>
      <c r="P45" s="161"/>
      <c r="Q45" s="163"/>
      <c r="R45" s="161"/>
      <c r="S45" s="161"/>
      <c r="T45" s="163"/>
      <c r="U45" s="161"/>
      <c r="V45" s="161"/>
      <c r="W45" s="163"/>
      <c r="X45" s="161"/>
      <c r="Y45" s="161"/>
      <c r="Z45" s="163"/>
      <c r="AA45" s="161"/>
      <c r="AB45" s="161"/>
      <c r="AC45" s="224"/>
      <c r="AD45" s="224"/>
      <c r="AE45" s="224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</row>
    <row r="46" spans="1:51" ht="39" customHeight="1">
      <c r="A46" s="43" t="s">
        <v>277</v>
      </c>
      <c r="B46" s="69" t="s">
        <v>38</v>
      </c>
      <c r="C46" s="207" t="s">
        <v>412</v>
      </c>
      <c r="D46" s="69" t="s">
        <v>66</v>
      </c>
      <c r="E46" s="184"/>
      <c r="F46" s="164"/>
      <c r="G46" s="164"/>
      <c r="H46" s="163"/>
      <c r="I46" s="164"/>
      <c r="J46" s="164"/>
      <c r="K46" s="70">
        <v>2</v>
      </c>
      <c r="L46" s="164">
        <v>30</v>
      </c>
      <c r="M46" s="164">
        <v>20</v>
      </c>
      <c r="N46" s="163"/>
      <c r="O46" s="161"/>
      <c r="P46" s="161"/>
      <c r="Q46" s="163"/>
      <c r="R46" s="161"/>
      <c r="S46" s="161"/>
      <c r="T46" s="163"/>
      <c r="U46" s="161"/>
      <c r="V46" s="161"/>
      <c r="W46" s="163"/>
      <c r="X46" s="161"/>
      <c r="Y46" s="161"/>
      <c r="Z46" s="163"/>
      <c r="AA46" s="161"/>
      <c r="AB46" s="161"/>
      <c r="AC46" s="225"/>
      <c r="AD46" s="225"/>
      <c r="AE46" s="225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</row>
    <row r="47" spans="1:51" ht="39" customHeight="1">
      <c r="A47" s="47" t="s">
        <v>67</v>
      </c>
      <c r="B47" s="69" t="s">
        <v>38</v>
      </c>
      <c r="C47" s="207" t="s">
        <v>413</v>
      </c>
      <c r="D47" s="69" t="s">
        <v>27</v>
      </c>
      <c r="E47" s="160">
        <v>3</v>
      </c>
      <c r="F47" s="164">
        <v>30</v>
      </c>
      <c r="G47" s="164">
        <v>45</v>
      </c>
      <c r="H47" s="163"/>
      <c r="I47" s="164"/>
      <c r="J47" s="164"/>
      <c r="K47" s="163"/>
      <c r="L47" s="164"/>
      <c r="M47" s="164"/>
      <c r="N47" s="163"/>
      <c r="O47" s="161"/>
      <c r="P47" s="161"/>
      <c r="Q47" s="163"/>
      <c r="R47" s="161"/>
      <c r="S47" s="161"/>
      <c r="T47" s="163"/>
      <c r="U47" s="161"/>
      <c r="V47" s="161"/>
      <c r="W47" s="163"/>
      <c r="X47" s="161"/>
      <c r="Y47" s="161"/>
      <c r="Z47" s="163"/>
      <c r="AA47" s="161"/>
      <c r="AB47" s="161"/>
      <c r="AC47" s="303">
        <f t="shared" ref="AC47:AD47" si="7">SUM(F47,I48,L49,O50)</f>
        <v>120</v>
      </c>
      <c r="AD47" s="303">
        <f t="shared" si="7"/>
        <v>180</v>
      </c>
      <c r="AE47" s="307">
        <f>SUM(E47,H48,K49,N50)</f>
        <v>12</v>
      </c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</row>
    <row r="48" spans="1:51" ht="39" customHeight="1">
      <c r="A48" s="47" t="s">
        <v>69</v>
      </c>
      <c r="B48" s="69" t="s">
        <v>38</v>
      </c>
      <c r="C48" s="207" t="s">
        <v>413</v>
      </c>
      <c r="D48" s="69" t="s">
        <v>67</v>
      </c>
      <c r="E48" s="184"/>
      <c r="F48" s="164"/>
      <c r="G48" s="164"/>
      <c r="H48" s="70">
        <v>3</v>
      </c>
      <c r="I48" s="164">
        <v>30</v>
      </c>
      <c r="J48" s="164">
        <v>45</v>
      </c>
      <c r="K48" s="163"/>
      <c r="L48" s="164"/>
      <c r="M48" s="164"/>
      <c r="N48" s="163"/>
      <c r="O48" s="161"/>
      <c r="P48" s="161"/>
      <c r="Q48" s="163"/>
      <c r="R48" s="161"/>
      <c r="S48" s="161"/>
      <c r="T48" s="163"/>
      <c r="U48" s="161"/>
      <c r="V48" s="161"/>
      <c r="W48" s="163"/>
      <c r="X48" s="161"/>
      <c r="Y48" s="161"/>
      <c r="Z48" s="163"/>
      <c r="AA48" s="161"/>
      <c r="AB48" s="161"/>
      <c r="AC48" s="224"/>
      <c r="AD48" s="224"/>
      <c r="AE48" s="224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</row>
    <row r="49" spans="1:51" ht="39" customHeight="1">
      <c r="A49" s="47" t="s">
        <v>70</v>
      </c>
      <c r="B49" s="69" t="s">
        <v>38</v>
      </c>
      <c r="C49" s="207" t="s">
        <v>413</v>
      </c>
      <c r="D49" s="69" t="s">
        <v>69</v>
      </c>
      <c r="E49" s="184"/>
      <c r="F49" s="164"/>
      <c r="G49" s="164"/>
      <c r="H49" s="163"/>
      <c r="I49" s="164"/>
      <c r="J49" s="164"/>
      <c r="K49" s="70">
        <v>3</v>
      </c>
      <c r="L49" s="164">
        <v>30</v>
      </c>
      <c r="M49" s="164">
        <v>45</v>
      </c>
      <c r="N49" s="163"/>
      <c r="O49" s="161"/>
      <c r="P49" s="161"/>
      <c r="Q49" s="163"/>
      <c r="R49" s="161"/>
      <c r="S49" s="161"/>
      <c r="T49" s="163"/>
      <c r="U49" s="161"/>
      <c r="V49" s="161"/>
      <c r="W49" s="163"/>
      <c r="X49" s="161"/>
      <c r="Y49" s="161"/>
      <c r="Z49" s="163"/>
      <c r="AA49" s="161"/>
      <c r="AB49" s="161"/>
      <c r="AC49" s="224"/>
      <c r="AD49" s="224"/>
      <c r="AE49" s="224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</row>
    <row r="50" spans="1:51" ht="39" customHeight="1">
      <c r="A50" s="47" t="s">
        <v>71</v>
      </c>
      <c r="B50" s="69" t="s">
        <v>38</v>
      </c>
      <c r="C50" s="207" t="s">
        <v>413</v>
      </c>
      <c r="D50" s="69" t="s">
        <v>70</v>
      </c>
      <c r="E50" s="184"/>
      <c r="F50" s="164"/>
      <c r="G50" s="164"/>
      <c r="H50" s="163"/>
      <c r="I50" s="164"/>
      <c r="J50" s="164"/>
      <c r="K50" s="163"/>
      <c r="L50" s="164"/>
      <c r="M50" s="164"/>
      <c r="N50" s="70">
        <v>3</v>
      </c>
      <c r="O50" s="161">
        <v>30</v>
      </c>
      <c r="P50" s="161">
        <v>45</v>
      </c>
      <c r="Q50" s="163"/>
      <c r="R50" s="161"/>
      <c r="S50" s="161"/>
      <c r="T50" s="163"/>
      <c r="U50" s="161"/>
      <c r="V50" s="161"/>
      <c r="W50" s="163"/>
      <c r="X50" s="161"/>
      <c r="Y50" s="161"/>
      <c r="Z50" s="163"/>
      <c r="AA50" s="161"/>
      <c r="AB50" s="161"/>
      <c r="AC50" s="225"/>
      <c r="AD50" s="225"/>
      <c r="AE50" s="225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</row>
    <row r="51" spans="1:51" ht="39" customHeight="1">
      <c r="A51" s="43" t="s">
        <v>279</v>
      </c>
      <c r="B51" s="69" t="s">
        <v>38</v>
      </c>
      <c r="C51" s="207" t="s">
        <v>73</v>
      </c>
      <c r="D51" s="69" t="s">
        <v>27</v>
      </c>
      <c r="E51" s="160">
        <v>2</v>
      </c>
      <c r="F51" s="164">
        <v>30</v>
      </c>
      <c r="G51" s="164">
        <v>20</v>
      </c>
      <c r="H51" s="163"/>
      <c r="I51" s="164"/>
      <c r="J51" s="164"/>
      <c r="K51" s="163"/>
      <c r="L51" s="164"/>
      <c r="M51" s="164"/>
      <c r="N51" s="163"/>
      <c r="O51" s="164"/>
      <c r="P51" s="164"/>
      <c r="Q51" s="163"/>
      <c r="R51" s="161"/>
      <c r="S51" s="161"/>
      <c r="T51" s="163"/>
      <c r="U51" s="161"/>
      <c r="V51" s="161"/>
      <c r="W51" s="163"/>
      <c r="X51" s="161"/>
      <c r="Y51" s="161"/>
      <c r="Z51" s="163"/>
      <c r="AA51" s="161"/>
      <c r="AB51" s="161"/>
      <c r="AC51" s="318">
        <f>SUM( F51,I52,L53,O54)</f>
        <v>120</v>
      </c>
      <c r="AD51" s="318">
        <f>SUM(G51,J52,M53,P54)</f>
        <v>80</v>
      </c>
      <c r="AE51" s="307">
        <f>SUM(E51,H52,,K53,N54)</f>
        <v>8</v>
      </c>
      <c r="AF51" s="159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</row>
    <row r="52" spans="1:51" ht="39" customHeight="1">
      <c r="A52" s="43" t="s">
        <v>74</v>
      </c>
      <c r="B52" s="69" t="s">
        <v>38</v>
      </c>
      <c r="C52" s="207" t="s">
        <v>73</v>
      </c>
      <c r="D52" s="69" t="s">
        <v>27</v>
      </c>
      <c r="E52" s="184"/>
      <c r="F52" s="164"/>
      <c r="G52" s="164"/>
      <c r="H52" s="70">
        <v>2</v>
      </c>
      <c r="I52" s="164">
        <v>30</v>
      </c>
      <c r="J52" s="164">
        <v>20</v>
      </c>
      <c r="K52" s="163"/>
      <c r="L52" s="164"/>
      <c r="M52" s="164"/>
      <c r="N52" s="163"/>
      <c r="O52" s="164"/>
      <c r="P52" s="164"/>
      <c r="Q52" s="163"/>
      <c r="R52" s="161"/>
      <c r="S52" s="161"/>
      <c r="T52" s="163"/>
      <c r="U52" s="161"/>
      <c r="V52" s="161"/>
      <c r="W52" s="163"/>
      <c r="X52" s="161"/>
      <c r="Y52" s="161"/>
      <c r="Z52" s="163"/>
      <c r="AA52" s="161"/>
      <c r="AB52" s="161"/>
      <c r="AC52" s="224"/>
      <c r="AD52" s="224"/>
      <c r="AE52" s="224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</row>
    <row r="53" spans="1:51" ht="39" customHeight="1">
      <c r="A53" s="43" t="s">
        <v>75</v>
      </c>
      <c r="B53" s="69" t="s">
        <v>38</v>
      </c>
      <c r="C53" s="207" t="s">
        <v>73</v>
      </c>
      <c r="D53" s="69" t="s">
        <v>27</v>
      </c>
      <c r="E53" s="184"/>
      <c r="F53" s="164"/>
      <c r="G53" s="164"/>
      <c r="H53" s="163"/>
      <c r="I53" s="164"/>
      <c r="J53" s="164"/>
      <c r="K53" s="70">
        <v>2</v>
      </c>
      <c r="L53" s="164">
        <v>30</v>
      </c>
      <c r="M53" s="164">
        <v>20</v>
      </c>
      <c r="N53" s="163"/>
      <c r="O53" s="164"/>
      <c r="P53" s="164"/>
      <c r="Q53" s="163"/>
      <c r="R53" s="161"/>
      <c r="S53" s="161"/>
      <c r="T53" s="163"/>
      <c r="U53" s="161"/>
      <c r="V53" s="161"/>
      <c r="W53" s="163"/>
      <c r="X53" s="161"/>
      <c r="Y53" s="161"/>
      <c r="Z53" s="163"/>
      <c r="AA53" s="161"/>
      <c r="AB53" s="161"/>
      <c r="AC53" s="224"/>
      <c r="AD53" s="224"/>
      <c r="AE53" s="224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</row>
    <row r="54" spans="1:51" ht="39" customHeight="1">
      <c r="A54" s="43" t="s">
        <v>76</v>
      </c>
      <c r="B54" s="69" t="s">
        <v>38</v>
      </c>
      <c r="C54" s="207" t="s">
        <v>77</v>
      </c>
      <c r="D54" s="69" t="s">
        <v>27</v>
      </c>
      <c r="E54" s="184"/>
      <c r="F54" s="164"/>
      <c r="G54" s="164"/>
      <c r="H54" s="163"/>
      <c r="I54" s="164"/>
      <c r="J54" s="164"/>
      <c r="K54" s="163"/>
      <c r="L54" s="164"/>
      <c r="M54" s="164"/>
      <c r="N54" s="70">
        <v>2</v>
      </c>
      <c r="O54" s="164">
        <v>30</v>
      </c>
      <c r="P54" s="164">
        <v>20</v>
      </c>
      <c r="Q54" s="163"/>
      <c r="R54" s="161"/>
      <c r="S54" s="161"/>
      <c r="T54" s="163"/>
      <c r="U54" s="161"/>
      <c r="V54" s="161"/>
      <c r="W54" s="163"/>
      <c r="X54" s="161"/>
      <c r="Y54" s="161"/>
      <c r="Z54" s="163"/>
      <c r="AA54" s="161"/>
      <c r="AB54" s="161"/>
      <c r="AC54" s="225"/>
      <c r="AD54" s="225"/>
      <c r="AE54" s="225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</row>
    <row r="55" spans="1:51" ht="39" customHeight="1">
      <c r="A55" s="43" t="s">
        <v>78</v>
      </c>
      <c r="B55" s="69" t="s">
        <v>38</v>
      </c>
      <c r="C55" s="207" t="s">
        <v>281</v>
      </c>
      <c r="D55" s="69" t="s">
        <v>27</v>
      </c>
      <c r="E55" s="184"/>
      <c r="F55" s="164"/>
      <c r="G55" s="208"/>
      <c r="H55" s="163"/>
      <c r="I55" s="164"/>
      <c r="J55" s="164"/>
      <c r="K55" s="70">
        <v>2</v>
      </c>
      <c r="L55" s="164">
        <v>30</v>
      </c>
      <c r="M55" s="164">
        <v>20</v>
      </c>
      <c r="N55" s="163"/>
      <c r="O55" s="161"/>
      <c r="P55" s="161"/>
      <c r="Q55" s="163"/>
      <c r="R55" s="161"/>
      <c r="S55" s="161"/>
      <c r="T55" s="163"/>
      <c r="U55" s="161"/>
      <c r="V55" s="161"/>
      <c r="W55" s="163"/>
      <c r="X55" s="161"/>
      <c r="Y55" s="161"/>
      <c r="Z55" s="163"/>
      <c r="AA55" s="161"/>
      <c r="AB55" s="161"/>
      <c r="AC55" s="303">
        <f t="shared" ref="AC55:AD55" si="8">SUM(L55,O56)</f>
        <v>60</v>
      </c>
      <c r="AD55" s="303">
        <f t="shared" si="8"/>
        <v>40</v>
      </c>
      <c r="AE55" s="307">
        <f>SUM(K55,N56)</f>
        <v>4</v>
      </c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</row>
    <row r="56" spans="1:51" ht="39" customHeight="1">
      <c r="A56" s="43" t="s">
        <v>79</v>
      </c>
      <c r="B56" s="69" t="s">
        <v>38</v>
      </c>
      <c r="C56" s="207" t="s">
        <v>414</v>
      </c>
      <c r="D56" s="69" t="s">
        <v>27</v>
      </c>
      <c r="E56" s="184"/>
      <c r="F56" s="164"/>
      <c r="G56" s="164"/>
      <c r="H56" s="163"/>
      <c r="I56" s="164"/>
      <c r="J56" s="164"/>
      <c r="K56" s="163"/>
      <c r="L56" s="164"/>
      <c r="M56" s="164"/>
      <c r="N56" s="70">
        <v>2</v>
      </c>
      <c r="O56" s="161">
        <v>30</v>
      </c>
      <c r="P56" s="161">
        <v>20</v>
      </c>
      <c r="Q56" s="163"/>
      <c r="R56" s="161"/>
      <c r="S56" s="161"/>
      <c r="T56" s="163"/>
      <c r="U56" s="161"/>
      <c r="V56" s="161"/>
      <c r="W56" s="163"/>
      <c r="X56" s="161"/>
      <c r="Y56" s="161"/>
      <c r="Z56" s="163"/>
      <c r="AA56" s="161"/>
      <c r="AB56" s="161"/>
      <c r="AC56" s="225"/>
      <c r="AD56" s="225"/>
      <c r="AE56" s="225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</row>
    <row r="57" spans="1:51" ht="39" customHeight="1">
      <c r="A57" s="47" t="s">
        <v>415</v>
      </c>
      <c r="B57" s="69" t="s">
        <v>38</v>
      </c>
      <c r="C57" s="207" t="s">
        <v>81</v>
      </c>
      <c r="D57" s="69" t="s">
        <v>27</v>
      </c>
      <c r="E57" s="184"/>
      <c r="F57" s="161"/>
      <c r="G57" s="161"/>
      <c r="H57" s="163"/>
      <c r="I57" s="161"/>
      <c r="J57" s="161"/>
      <c r="K57" s="163"/>
      <c r="L57" s="164"/>
      <c r="M57" s="164"/>
      <c r="N57" s="163"/>
      <c r="O57" s="164"/>
      <c r="P57" s="164"/>
      <c r="Q57" s="70">
        <v>2</v>
      </c>
      <c r="R57" s="161">
        <v>15</v>
      </c>
      <c r="S57" s="161">
        <v>35</v>
      </c>
      <c r="T57" s="163"/>
      <c r="U57" s="161"/>
      <c r="V57" s="161"/>
      <c r="W57" s="163"/>
      <c r="X57" s="161"/>
      <c r="Y57" s="161"/>
      <c r="Z57" s="163"/>
      <c r="AA57" s="161"/>
      <c r="AB57" s="161"/>
      <c r="AC57" s="161">
        <f t="shared" ref="AC57:AD57" si="9">SUM(R57)</f>
        <v>15</v>
      </c>
      <c r="AD57" s="161">
        <f t="shared" si="9"/>
        <v>35</v>
      </c>
      <c r="AE57" s="70">
        <f>SUM(Q57)</f>
        <v>2</v>
      </c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</row>
    <row r="58" spans="1:51" ht="39" customHeight="1">
      <c r="A58" s="47" t="s">
        <v>416</v>
      </c>
      <c r="B58" s="69" t="s">
        <v>38</v>
      </c>
      <c r="C58" s="207" t="s">
        <v>417</v>
      </c>
      <c r="D58" s="69" t="s">
        <v>27</v>
      </c>
      <c r="E58" s="184"/>
      <c r="F58" s="161"/>
      <c r="G58" s="161"/>
      <c r="H58" s="163"/>
      <c r="I58" s="161"/>
      <c r="J58" s="161"/>
      <c r="K58" s="163"/>
      <c r="L58" s="161"/>
      <c r="M58" s="161"/>
      <c r="N58" s="70">
        <v>1</v>
      </c>
      <c r="O58" s="161">
        <v>15</v>
      </c>
      <c r="P58" s="161">
        <v>10</v>
      </c>
      <c r="Q58" s="163"/>
      <c r="R58" s="166"/>
      <c r="S58" s="161"/>
      <c r="T58" s="163"/>
      <c r="U58" s="161"/>
      <c r="V58" s="161"/>
      <c r="W58" s="163"/>
      <c r="X58" s="161"/>
      <c r="Y58" s="161"/>
      <c r="Z58" s="163"/>
      <c r="AA58" s="161"/>
      <c r="AB58" s="161"/>
      <c r="AC58" s="303">
        <f t="shared" ref="AC58:AD58" si="10">SUM(O58,R59)</f>
        <v>30</v>
      </c>
      <c r="AD58" s="303">
        <f t="shared" si="10"/>
        <v>70</v>
      </c>
      <c r="AE58" s="307">
        <f>SUM(N58,Q59)</f>
        <v>4</v>
      </c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</row>
    <row r="59" spans="1:51" ht="39" customHeight="1">
      <c r="A59" s="47" t="s">
        <v>418</v>
      </c>
      <c r="B59" s="69" t="s">
        <v>38</v>
      </c>
      <c r="C59" s="207" t="s">
        <v>417</v>
      </c>
      <c r="D59" s="209" t="s">
        <v>416</v>
      </c>
      <c r="E59" s="184"/>
      <c r="F59" s="161"/>
      <c r="G59" s="161"/>
      <c r="H59" s="163"/>
      <c r="I59" s="161"/>
      <c r="J59" s="161"/>
      <c r="K59" s="163"/>
      <c r="L59" s="161"/>
      <c r="M59" s="161"/>
      <c r="N59" s="163"/>
      <c r="O59" s="161"/>
      <c r="P59" s="161"/>
      <c r="Q59" s="70">
        <v>3</v>
      </c>
      <c r="R59" s="161">
        <v>15</v>
      </c>
      <c r="S59" s="161">
        <v>60</v>
      </c>
      <c r="T59" s="163"/>
      <c r="U59" s="161"/>
      <c r="V59" s="161"/>
      <c r="W59" s="163"/>
      <c r="X59" s="161"/>
      <c r="Y59" s="161"/>
      <c r="Z59" s="163"/>
      <c r="AA59" s="161"/>
      <c r="AB59" s="161"/>
      <c r="AC59" s="225"/>
      <c r="AD59" s="225"/>
      <c r="AE59" s="225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</row>
    <row r="60" spans="1:51" ht="39" customHeight="1">
      <c r="A60" s="47" t="s">
        <v>419</v>
      </c>
      <c r="B60" s="69" t="s">
        <v>38</v>
      </c>
      <c r="C60" s="207" t="s">
        <v>420</v>
      </c>
      <c r="D60" s="69" t="s">
        <v>27</v>
      </c>
      <c r="E60" s="184"/>
      <c r="F60" s="161"/>
      <c r="G60" s="161"/>
      <c r="H60" s="163"/>
      <c r="I60" s="161"/>
      <c r="J60" s="161"/>
      <c r="K60" s="163"/>
      <c r="L60" s="161"/>
      <c r="M60" s="161"/>
      <c r="N60" s="163"/>
      <c r="O60" s="161"/>
      <c r="P60" s="161"/>
      <c r="Q60" s="70">
        <v>2</v>
      </c>
      <c r="R60" s="161">
        <v>30</v>
      </c>
      <c r="S60" s="161">
        <v>20</v>
      </c>
      <c r="T60" s="163"/>
      <c r="U60" s="161"/>
      <c r="V60" s="161"/>
      <c r="W60" s="163"/>
      <c r="X60" s="161"/>
      <c r="Y60" s="161"/>
      <c r="Z60" s="163"/>
      <c r="AA60" s="161"/>
      <c r="AB60" s="161"/>
      <c r="AC60" s="161">
        <f t="shared" ref="AC60:AD60" si="11">SUM(R60)</f>
        <v>30</v>
      </c>
      <c r="AD60" s="161">
        <f t="shared" si="11"/>
        <v>20</v>
      </c>
      <c r="AE60" s="70">
        <f>SUM(Q60)</f>
        <v>2</v>
      </c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</row>
    <row r="61" spans="1:51" ht="39" customHeight="1">
      <c r="A61" s="47" t="s">
        <v>86</v>
      </c>
      <c r="B61" s="69" t="s">
        <v>25</v>
      </c>
      <c r="C61" s="207" t="s">
        <v>421</v>
      </c>
      <c r="D61" s="69" t="s">
        <v>27</v>
      </c>
      <c r="E61" s="184"/>
      <c r="F61" s="161"/>
      <c r="G61" s="161"/>
      <c r="H61" s="163"/>
      <c r="I61" s="161"/>
      <c r="J61" s="161"/>
      <c r="K61" s="163"/>
      <c r="L61" s="161"/>
      <c r="M61" s="161"/>
      <c r="N61" s="163"/>
      <c r="O61" s="161"/>
      <c r="P61" s="161"/>
      <c r="Q61" s="163"/>
      <c r="R61" s="164"/>
      <c r="S61" s="164"/>
      <c r="T61" s="70">
        <v>2</v>
      </c>
      <c r="U61" s="164">
        <v>15</v>
      </c>
      <c r="V61" s="164">
        <v>35</v>
      </c>
      <c r="W61" s="163"/>
      <c r="X61" s="161"/>
      <c r="Y61" s="161"/>
      <c r="Z61" s="163"/>
      <c r="AA61" s="161"/>
      <c r="AB61" s="161"/>
      <c r="AC61" s="161">
        <f t="shared" ref="AC61:AD61" si="12">SUM(U61)</f>
        <v>15</v>
      </c>
      <c r="AD61" s="161">
        <f t="shared" si="12"/>
        <v>35</v>
      </c>
      <c r="AE61" s="70">
        <f>SUM(T61)</f>
        <v>2</v>
      </c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</row>
    <row r="62" spans="1:51" ht="39" customHeight="1">
      <c r="A62" s="47" t="s">
        <v>85</v>
      </c>
      <c r="B62" s="69" t="s">
        <v>38</v>
      </c>
      <c r="C62" s="207" t="s">
        <v>422</v>
      </c>
      <c r="D62" s="69" t="s">
        <v>27</v>
      </c>
      <c r="E62" s="184"/>
      <c r="F62" s="161"/>
      <c r="G62" s="161"/>
      <c r="H62" s="163"/>
      <c r="I62" s="161"/>
      <c r="J62" s="161"/>
      <c r="K62" s="163"/>
      <c r="L62" s="161"/>
      <c r="M62" s="161"/>
      <c r="N62" s="163"/>
      <c r="O62" s="161"/>
      <c r="P62" s="161"/>
      <c r="Q62" s="70">
        <v>1</v>
      </c>
      <c r="R62" s="161">
        <v>15</v>
      </c>
      <c r="S62" s="161">
        <v>10</v>
      </c>
      <c r="T62" s="163"/>
      <c r="U62" s="161"/>
      <c r="V62" s="161"/>
      <c r="W62" s="163"/>
      <c r="X62" s="161"/>
      <c r="Y62" s="161"/>
      <c r="Z62" s="163"/>
      <c r="AA62" s="161"/>
      <c r="AB62" s="161"/>
      <c r="AC62" s="161">
        <f t="shared" ref="AC62:AD62" si="13">SUM(R62)</f>
        <v>15</v>
      </c>
      <c r="AD62" s="161">
        <f t="shared" si="13"/>
        <v>10</v>
      </c>
      <c r="AE62" s="70">
        <f>SUM(Q62)</f>
        <v>1</v>
      </c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</row>
    <row r="63" spans="1:51" ht="39" customHeight="1">
      <c r="A63" s="47" t="s">
        <v>423</v>
      </c>
      <c r="B63" s="69" t="s">
        <v>25</v>
      </c>
      <c r="C63" s="207" t="s">
        <v>420</v>
      </c>
      <c r="D63" s="69" t="s">
        <v>27</v>
      </c>
      <c r="E63" s="184"/>
      <c r="F63" s="161"/>
      <c r="G63" s="161"/>
      <c r="H63" s="163"/>
      <c r="I63" s="161"/>
      <c r="J63" s="161"/>
      <c r="K63" s="163"/>
      <c r="L63" s="161"/>
      <c r="M63" s="161"/>
      <c r="N63" s="163"/>
      <c r="O63" s="161"/>
      <c r="P63" s="161"/>
      <c r="Q63" s="163"/>
      <c r="R63" s="161"/>
      <c r="S63" s="161"/>
      <c r="T63" s="70">
        <v>2</v>
      </c>
      <c r="U63" s="164">
        <v>15</v>
      </c>
      <c r="V63" s="164">
        <v>35</v>
      </c>
      <c r="W63" s="163"/>
      <c r="X63" s="161"/>
      <c r="Y63" s="161"/>
      <c r="Z63" s="163"/>
      <c r="AA63" s="161"/>
      <c r="AB63" s="161"/>
      <c r="AC63" s="161">
        <f t="shared" ref="AC63:AD63" si="14">SUM(U63)</f>
        <v>15</v>
      </c>
      <c r="AD63" s="161">
        <f t="shared" si="14"/>
        <v>35</v>
      </c>
      <c r="AE63" s="70">
        <f t="shared" ref="AE63:AE64" si="15">SUM(T63)</f>
        <v>2</v>
      </c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</row>
    <row r="64" spans="1:51" ht="39" customHeight="1">
      <c r="A64" s="47" t="s">
        <v>424</v>
      </c>
      <c r="B64" s="69" t="s">
        <v>25</v>
      </c>
      <c r="C64" s="207" t="s">
        <v>155</v>
      </c>
      <c r="D64" s="69" t="s">
        <v>27</v>
      </c>
      <c r="E64" s="184"/>
      <c r="F64" s="161"/>
      <c r="G64" s="161"/>
      <c r="H64" s="163"/>
      <c r="I64" s="161"/>
      <c r="J64" s="161"/>
      <c r="K64" s="163"/>
      <c r="L64" s="161"/>
      <c r="M64" s="161"/>
      <c r="N64" s="163"/>
      <c r="O64" s="161"/>
      <c r="P64" s="161"/>
      <c r="Q64" s="163"/>
      <c r="R64" s="161"/>
      <c r="S64" s="161"/>
      <c r="T64" s="70">
        <v>2</v>
      </c>
      <c r="U64" s="164">
        <v>15</v>
      </c>
      <c r="V64" s="164">
        <v>35</v>
      </c>
      <c r="W64" s="163"/>
      <c r="X64" s="161"/>
      <c r="Y64" s="161"/>
      <c r="Z64" s="163"/>
      <c r="AA64" s="161"/>
      <c r="AB64" s="161"/>
      <c r="AC64" s="161">
        <f t="shared" ref="AC64:AD64" si="16">SUM(U64)</f>
        <v>15</v>
      </c>
      <c r="AD64" s="161">
        <f t="shared" si="16"/>
        <v>35</v>
      </c>
      <c r="AE64" s="70">
        <f t="shared" si="15"/>
        <v>2</v>
      </c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</row>
    <row r="65" spans="1:51" ht="39" customHeight="1">
      <c r="A65" s="319" t="s">
        <v>88</v>
      </c>
      <c r="B65" s="228"/>
      <c r="C65" s="228"/>
      <c r="D65" s="239"/>
      <c r="E65" s="317">
        <f>SUM(AE66:AE71)</f>
        <v>10</v>
      </c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9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</row>
    <row r="66" spans="1:51" ht="39" customHeight="1">
      <c r="A66" s="38" t="s">
        <v>89</v>
      </c>
      <c r="B66" s="14" t="s">
        <v>38</v>
      </c>
      <c r="C66" s="15" t="s">
        <v>90</v>
      </c>
      <c r="D66" s="15" t="s">
        <v>27</v>
      </c>
      <c r="E66" s="184"/>
      <c r="F66" s="161"/>
      <c r="G66" s="161"/>
      <c r="H66" s="163"/>
      <c r="I66" s="161"/>
      <c r="J66" s="161"/>
      <c r="K66" s="70">
        <v>2</v>
      </c>
      <c r="L66" s="161">
        <v>15</v>
      </c>
      <c r="M66" s="161">
        <v>35</v>
      </c>
      <c r="N66" s="163"/>
      <c r="O66" s="161"/>
      <c r="P66" s="161"/>
      <c r="Q66" s="163"/>
      <c r="R66" s="161"/>
      <c r="S66" s="161"/>
      <c r="T66" s="163"/>
      <c r="U66" s="161"/>
      <c r="V66" s="161"/>
      <c r="W66" s="163"/>
      <c r="X66" s="161"/>
      <c r="Y66" s="161"/>
      <c r="Z66" s="163"/>
      <c r="AA66" s="161"/>
      <c r="AB66" s="161"/>
      <c r="AC66" s="161">
        <f t="shared" ref="AC66:AD66" si="17">SUM(L66)</f>
        <v>15</v>
      </c>
      <c r="AD66" s="161">
        <f t="shared" si="17"/>
        <v>35</v>
      </c>
      <c r="AE66" s="70">
        <f>SUM(K66)</f>
        <v>2</v>
      </c>
      <c r="AF66" s="210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</row>
    <row r="67" spans="1:51" ht="39" customHeight="1">
      <c r="A67" s="38" t="s">
        <v>91</v>
      </c>
      <c r="B67" s="14" t="s">
        <v>38</v>
      </c>
      <c r="C67" s="15" t="s">
        <v>92</v>
      </c>
      <c r="D67" s="15" t="s">
        <v>27</v>
      </c>
      <c r="E67" s="184"/>
      <c r="F67" s="161"/>
      <c r="G67" s="161"/>
      <c r="H67" s="70">
        <v>2</v>
      </c>
      <c r="I67" s="161">
        <v>20</v>
      </c>
      <c r="J67" s="161">
        <v>30</v>
      </c>
      <c r="K67" s="163"/>
      <c r="L67" s="166"/>
      <c r="M67" s="161"/>
      <c r="N67" s="163"/>
      <c r="O67" s="161"/>
      <c r="P67" s="161"/>
      <c r="Q67" s="163"/>
      <c r="R67" s="161"/>
      <c r="S67" s="161"/>
      <c r="T67" s="163"/>
      <c r="U67" s="161"/>
      <c r="V67" s="161"/>
      <c r="W67" s="163"/>
      <c r="X67" s="161"/>
      <c r="Y67" s="161"/>
      <c r="Z67" s="163"/>
      <c r="AA67" s="161"/>
      <c r="AB67" s="161"/>
      <c r="AC67" s="161">
        <f t="shared" ref="AC67:AD67" si="18">SUM(I67)</f>
        <v>20</v>
      </c>
      <c r="AD67" s="161">
        <f t="shared" si="18"/>
        <v>30</v>
      </c>
      <c r="AE67" s="70">
        <f>SUM(H67)</f>
        <v>2</v>
      </c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</row>
    <row r="68" spans="1:51" ht="39" customHeight="1">
      <c r="A68" s="38" t="s">
        <v>93</v>
      </c>
      <c r="B68" s="14" t="s">
        <v>38</v>
      </c>
      <c r="C68" s="15" t="s">
        <v>94</v>
      </c>
      <c r="D68" s="15" t="s">
        <v>27</v>
      </c>
      <c r="E68" s="160">
        <v>2</v>
      </c>
      <c r="F68" s="164">
        <v>20</v>
      </c>
      <c r="G68" s="164">
        <v>30</v>
      </c>
      <c r="H68" s="163"/>
      <c r="I68" s="164"/>
      <c r="J68" s="164"/>
      <c r="K68" s="163"/>
      <c r="L68" s="161"/>
      <c r="M68" s="161"/>
      <c r="N68" s="163"/>
      <c r="O68" s="161"/>
      <c r="P68" s="161"/>
      <c r="Q68" s="163"/>
      <c r="R68" s="161"/>
      <c r="S68" s="161"/>
      <c r="T68" s="163"/>
      <c r="U68" s="161"/>
      <c r="V68" s="161"/>
      <c r="W68" s="163"/>
      <c r="X68" s="161"/>
      <c r="Y68" s="161"/>
      <c r="Z68" s="163"/>
      <c r="AA68" s="161"/>
      <c r="AB68" s="161"/>
      <c r="AC68" s="303">
        <f t="shared" ref="AC68:AD68" si="19">SUM(F68,I69)</f>
        <v>40</v>
      </c>
      <c r="AD68" s="303">
        <f t="shared" si="19"/>
        <v>35</v>
      </c>
      <c r="AE68" s="307">
        <f>SUM(E68,H69)</f>
        <v>3</v>
      </c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</row>
    <row r="69" spans="1:51" ht="39" customHeight="1">
      <c r="A69" s="38" t="s">
        <v>95</v>
      </c>
      <c r="B69" s="14" t="s">
        <v>38</v>
      </c>
      <c r="C69" s="15" t="s">
        <v>94</v>
      </c>
      <c r="D69" s="15" t="s">
        <v>93</v>
      </c>
      <c r="E69" s="184"/>
      <c r="F69" s="167"/>
      <c r="G69" s="164"/>
      <c r="H69" s="70">
        <v>1</v>
      </c>
      <c r="I69" s="164">
        <v>20</v>
      </c>
      <c r="J69" s="164">
        <v>5</v>
      </c>
      <c r="K69" s="163"/>
      <c r="L69" s="161"/>
      <c r="M69" s="161"/>
      <c r="N69" s="163"/>
      <c r="O69" s="161"/>
      <c r="P69" s="161"/>
      <c r="Q69" s="163"/>
      <c r="R69" s="161"/>
      <c r="S69" s="161"/>
      <c r="T69" s="163"/>
      <c r="U69" s="161"/>
      <c r="V69" s="161"/>
      <c r="W69" s="163"/>
      <c r="X69" s="161"/>
      <c r="Y69" s="161"/>
      <c r="Z69" s="163"/>
      <c r="AA69" s="161"/>
      <c r="AB69" s="161"/>
      <c r="AC69" s="225"/>
      <c r="AD69" s="225"/>
      <c r="AE69" s="225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</row>
    <row r="70" spans="1:51" ht="39" customHeight="1">
      <c r="A70" s="38" t="s">
        <v>96</v>
      </c>
      <c r="B70" s="14" t="s">
        <v>38</v>
      </c>
      <c r="C70" s="15" t="s">
        <v>97</v>
      </c>
      <c r="D70" s="15" t="s">
        <v>98</v>
      </c>
      <c r="E70" s="184"/>
      <c r="F70" s="161"/>
      <c r="G70" s="161"/>
      <c r="H70" s="163"/>
      <c r="I70" s="161"/>
      <c r="J70" s="161"/>
      <c r="K70" s="70">
        <v>1</v>
      </c>
      <c r="L70" s="161">
        <v>15</v>
      </c>
      <c r="M70" s="161">
        <v>10</v>
      </c>
      <c r="N70" s="163"/>
      <c r="O70" s="161"/>
      <c r="P70" s="161"/>
      <c r="Q70" s="163"/>
      <c r="R70" s="161"/>
      <c r="S70" s="161"/>
      <c r="T70" s="163"/>
      <c r="U70" s="161"/>
      <c r="V70" s="161"/>
      <c r="W70" s="163"/>
      <c r="X70" s="161"/>
      <c r="Y70" s="161"/>
      <c r="Z70" s="163"/>
      <c r="AA70" s="161"/>
      <c r="AB70" s="161"/>
      <c r="AC70" s="161">
        <f t="shared" ref="AC70:AD70" si="20">SUM(L70)</f>
        <v>15</v>
      </c>
      <c r="AD70" s="161">
        <f t="shared" si="20"/>
        <v>10</v>
      </c>
      <c r="AE70" s="70">
        <f>SUM(K70)</f>
        <v>1</v>
      </c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</row>
    <row r="71" spans="1:51" ht="39" customHeight="1">
      <c r="A71" s="38" t="s">
        <v>98</v>
      </c>
      <c r="B71" s="14" t="s">
        <v>38</v>
      </c>
      <c r="C71" s="15" t="s">
        <v>97</v>
      </c>
      <c r="D71" s="15" t="s">
        <v>27</v>
      </c>
      <c r="E71" s="184"/>
      <c r="F71" s="161"/>
      <c r="G71" s="161"/>
      <c r="H71" s="70">
        <v>2</v>
      </c>
      <c r="I71" s="161">
        <v>15</v>
      </c>
      <c r="J71" s="161">
        <v>35</v>
      </c>
      <c r="K71" s="163"/>
      <c r="L71" s="161"/>
      <c r="M71" s="161"/>
      <c r="N71" s="163"/>
      <c r="O71" s="161"/>
      <c r="P71" s="161"/>
      <c r="Q71" s="163"/>
      <c r="R71" s="161"/>
      <c r="S71" s="161"/>
      <c r="T71" s="163"/>
      <c r="U71" s="161"/>
      <c r="V71" s="161"/>
      <c r="W71" s="163"/>
      <c r="X71" s="161"/>
      <c r="Y71" s="161"/>
      <c r="Z71" s="163"/>
      <c r="AA71" s="161"/>
      <c r="AB71" s="161"/>
      <c r="AC71" s="161">
        <f t="shared" ref="AC71:AD71" si="21">SUM(I71)</f>
        <v>15</v>
      </c>
      <c r="AD71" s="161">
        <f t="shared" si="21"/>
        <v>35</v>
      </c>
      <c r="AE71" s="70">
        <f>SUM(H71)</f>
        <v>2</v>
      </c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</row>
    <row r="72" spans="1:51" ht="39" customHeight="1">
      <c r="A72" s="308" t="s">
        <v>425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</row>
    <row r="73" spans="1:51" ht="18" customHeight="1">
      <c r="A73" s="309"/>
      <c r="B73" s="228"/>
      <c r="C73" s="228"/>
      <c r="D73" s="229"/>
      <c r="E73" s="160">
        <v>2</v>
      </c>
      <c r="F73" s="70"/>
      <c r="G73" s="70"/>
      <c r="H73" s="70"/>
      <c r="I73" s="70"/>
      <c r="J73" s="70"/>
      <c r="K73" s="70"/>
      <c r="L73" s="70"/>
      <c r="M73" s="70"/>
      <c r="N73" s="70">
        <v>6</v>
      </c>
      <c r="O73" s="70"/>
      <c r="P73" s="70"/>
      <c r="Q73" s="70"/>
      <c r="R73" s="70"/>
      <c r="S73" s="70"/>
      <c r="T73" s="70"/>
      <c r="U73" s="70"/>
      <c r="V73" s="70"/>
      <c r="W73" s="70">
        <v>7</v>
      </c>
      <c r="X73" s="70"/>
      <c r="Y73" s="70"/>
      <c r="Z73" s="70">
        <v>4</v>
      </c>
      <c r="AA73" s="70"/>
      <c r="AB73" s="70"/>
      <c r="AC73" s="310">
        <v>475</v>
      </c>
      <c r="AD73" s="229"/>
      <c r="AE73" s="70">
        <v>19</v>
      </c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</row>
    <row r="74" spans="1:51" ht="27.75" customHeight="1">
      <c r="A74" s="311"/>
      <c r="B74" s="228"/>
      <c r="C74" s="228"/>
      <c r="D74" s="229"/>
      <c r="E74" s="312" t="s">
        <v>426</v>
      </c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9"/>
      <c r="Q74" s="312" t="s">
        <v>101</v>
      </c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9"/>
      <c r="AC74" s="211"/>
      <c r="AD74" s="212"/>
      <c r="AE74" s="212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</row>
    <row r="75" spans="1:51" ht="39" customHeight="1">
      <c r="A75" s="43" t="s">
        <v>102</v>
      </c>
      <c r="B75" s="44" t="s">
        <v>25</v>
      </c>
      <c r="C75" s="45" t="s">
        <v>103</v>
      </c>
      <c r="D75" s="45" t="s">
        <v>27</v>
      </c>
      <c r="E75" s="266" t="s">
        <v>427</v>
      </c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9"/>
      <c r="Q75" s="266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9"/>
      <c r="AC75" s="213">
        <v>15</v>
      </c>
      <c r="AD75" s="213">
        <v>35</v>
      </c>
      <c r="AE75" s="212">
        <v>2</v>
      </c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</row>
    <row r="76" spans="1:51" ht="39" customHeight="1">
      <c r="A76" s="43" t="s">
        <v>105</v>
      </c>
      <c r="B76" s="44" t="s">
        <v>25</v>
      </c>
      <c r="C76" s="45" t="s">
        <v>103</v>
      </c>
      <c r="D76" s="45" t="s">
        <v>106</v>
      </c>
      <c r="E76" s="266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9"/>
      <c r="Q76" s="313" t="s">
        <v>104</v>
      </c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9"/>
      <c r="AC76" s="213">
        <v>15</v>
      </c>
      <c r="AD76" s="213">
        <v>60</v>
      </c>
      <c r="AE76" s="212">
        <v>3</v>
      </c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</row>
    <row r="77" spans="1:51" ht="39" customHeight="1">
      <c r="A77" s="47" t="s">
        <v>107</v>
      </c>
      <c r="B77" s="44" t="s">
        <v>38</v>
      </c>
      <c r="C77" s="45" t="s">
        <v>108</v>
      </c>
      <c r="D77" s="45" t="s">
        <v>109</v>
      </c>
      <c r="E77" s="266" t="s">
        <v>104</v>
      </c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9"/>
      <c r="Q77" s="266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9"/>
      <c r="AC77" s="213">
        <v>15</v>
      </c>
      <c r="AD77" s="213">
        <v>35</v>
      </c>
      <c r="AE77" s="212">
        <v>2</v>
      </c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</row>
    <row r="78" spans="1:51" ht="39" customHeight="1">
      <c r="A78" s="43" t="s">
        <v>110</v>
      </c>
      <c r="B78" s="44" t="s">
        <v>38</v>
      </c>
      <c r="C78" s="45" t="s">
        <v>111</v>
      </c>
      <c r="D78" s="44" t="s">
        <v>27</v>
      </c>
      <c r="E78" s="266" t="s">
        <v>104</v>
      </c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9"/>
      <c r="Q78" s="266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9"/>
      <c r="AC78" s="213">
        <v>15</v>
      </c>
      <c r="AD78" s="213">
        <v>35</v>
      </c>
      <c r="AE78" s="212">
        <v>2</v>
      </c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</row>
    <row r="79" spans="1:51" ht="39" customHeight="1">
      <c r="A79" s="47" t="s">
        <v>112</v>
      </c>
      <c r="B79" s="45" t="s">
        <v>113</v>
      </c>
      <c r="C79" s="45" t="s">
        <v>114</v>
      </c>
      <c r="D79" s="45" t="s">
        <v>27</v>
      </c>
      <c r="E79" s="266" t="s">
        <v>104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9"/>
      <c r="Q79" s="266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9"/>
      <c r="AC79" s="213">
        <v>15</v>
      </c>
      <c r="AD79" s="213">
        <v>10</v>
      </c>
      <c r="AE79" s="212">
        <v>1</v>
      </c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</row>
    <row r="80" spans="1:51" ht="39" customHeight="1">
      <c r="A80" s="47" t="s">
        <v>115</v>
      </c>
      <c r="B80" s="44" t="s">
        <v>113</v>
      </c>
      <c r="C80" s="45" t="s">
        <v>114</v>
      </c>
      <c r="D80" s="45" t="s">
        <v>112</v>
      </c>
      <c r="E80" s="266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9"/>
      <c r="Q80" s="313" t="s">
        <v>104</v>
      </c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9"/>
      <c r="AC80" s="213">
        <v>15</v>
      </c>
      <c r="AD80" s="213">
        <v>10</v>
      </c>
      <c r="AE80" s="212">
        <v>1</v>
      </c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</row>
    <row r="81" spans="1:51" ht="39" customHeight="1">
      <c r="A81" s="48" t="s">
        <v>116</v>
      </c>
      <c r="B81" s="45" t="s">
        <v>113</v>
      </c>
      <c r="C81" s="14" t="s">
        <v>252</v>
      </c>
      <c r="D81" s="45" t="s">
        <v>27</v>
      </c>
      <c r="E81" s="266" t="s">
        <v>104</v>
      </c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9"/>
      <c r="Q81" s="313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9"/>
      <c r="AC81" s="213">
        <v>15</v>
      </c>
      <c r="AD81" s="213">
        <v>35</v>
      </c>
      <c r="AE81" s="212">
        <v>2</v>
      </c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</row>
    <row r="82" spans="1:51" ht="39" customHeight="1">
      <c r="A82" s="48" t="s">
        <v>118</v>
      </c>
      <c r="B82" s="44" t="s">
        <v>113</v>
      </c>
      <c r="C82" s="14" t="s">
        <v>252</v>
      </c>
      <c r="D82" s="45" t="s">
        <v>119</v>
      </c>
      <c r="E82" s="266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9"/>
      <c r="Q82" s="266" t="s">
        <v>104</v>
      </c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9"/>
      <c r="AC82" s="213">
        <v>15</v>
      </c>
      <c r="AD82" s="213">
        <v>35</v>
      </c>
      <c r="AE82" s="212">
        <v>2</v>
      </c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</row>
    <row r="83" spans="1:51" ht="39" customHeight="1">
      <c r="A83" s="47" t="s">
        <v>120</v>
      </c>
      <c r="B83" s="44" t="s">
        <v>113</v>
      </c>
      <c r="C83" s="45" t="s">
        <v>121</v>
      </c>
      <c r="D83" s="45" t="s">
        <v>27</v>
      </c>
      <c r="E83" s="266" t="s">
        <v>104</v>
      </c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9"/>
      <c r="Q83" s="266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9"/>
      <c r="AC83" s="213">
        <v>15</v>
      </c>
      <c r="AD83" s="213">
        <v>10</v>
      </c>
      <c r="AE83" s="212">
        <v>1</v>
      </c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</row>
    <row r="84" spans="1:51" ht="39" customHeight="1">
      <c r="A84" s="47" t="s">
        <v>122</v>
      </c>
      <c r="B84" s="44" t="s">
        <v>113</v>
      </c>
      <c r="C84" s="45" t="s">
        <v>121</v>
      </c>
      <c r="D84" s="45" t="s">
        <v>120</v>
      </c>
      <c r="E84" s="266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9"/>
      <c r="Q84" s="266" t="s">
        <v>104</v>
      </c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9"/>
      <c r="AC84" s="213">
        <v>15</v>
      </c>
      <c r="AD84" s="213">
        <v>10</v>
      </c>
      <c r="AE84" s="212">
        <v>1</v>
      </c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</row>
    <row r="85" spans="1:51" ht="39" customHeight="1">
      <c r="A85" s="43" t="s">
        <v>123</v>
      </c>
      <c r="B85" s="44" t="s">
        <v>38</v>
      </c>
      <c r="C85" s="45" t="s">
        <v>124</v>
      </c>
      <c r="D85" s="45" t="s">
        <v>27</v>
      </c>
      <c r="E85" s="266" t="s">
        <v>104</v>
      </c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9"/>
      <c r="Q85" s="266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9"/>
      <c r="AC85" s="213">
        <v>15</v>
      </c>
      <c r="AD85" s="213">
        <v>60</v>
      </c>
      <c r="AE85" s="212">
        <v>3</v>
      </c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</row>
    <row r="86" spans="1:51" ht="39" customHeight="1">
      <c r="A86" s="47" t="s">
        <v>125</v>
      </c>
      <c r="B86" s="49" t="s">
        <v>38</v>
      </c>
      <c r="C86" s="50" t="s">
        <v>126</v>
      </c>
      <c r="D86" s="50" t="s">
        <v>27</v>
      </c>
      <c r="E86" s="266" t="s">
        <v>104</v>
      </c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9"/>
      <c r="Q86" s="266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9"/>
      <c r="AC86" s="213">
        <v>15</v>
      </c>
      <c r="AD86" s="213">
        <v>60</v>
      </c>
      <c r="AE86" s="212">
        <v>3</v>
      </c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</row>
    <row r="87" spans="1:51" ht="39" customHeight="1">
      <c r="A87" s="43" t="s">
        <v>127</v>
      </c>
      <c r="B87" s="44" t="s">
        <v>38</v>
      </c>
      <c r="C87" s="45" t="s">
        <v>128</v>
      </c>
      <c r="D87" s="45" t="s">
        <v>27</v>
      </c>
      <c r="E87" s="266" t="s">
        <v>104</v>
      </c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9"/>
      <c r="Q87" s="266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9"/>
      <c r="AC87" s="213">
        <v>15</v>
      </c>
      <c r="AD87" s="213">
        <v>35</v>
      </c>
      <c r="AE87" s="212">
        <v>2</v>
      </c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</row>
    <row r="88" spans="1:51" ht="39" customHeight="1">
      <c r="A88" s="43" t="s">
        <v>129</v>
      </c>
      <c r="B88" s="44" t="s">
        <v>38</v>
      </c>
      <c r="C88" s="45" t="s">
        <v>128</v>
      </c>
      <c r="D88" s="45" t="s">
        <v>127</v>
      </c>
      <c r="E88" s="266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9"/>
      <c r="Q88" s="266" t="s">
        <v>104</v>
      </c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9"/>
      <c r="AC88" s="213">
        <v>15</v>
      </c>
      <c r="AD88" s="213">
        <v>35</v>
      </c>
      <c r="AE88" s="212">
        <v>2</v>
      </c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</row>
    <row r="89" spans="1:51" ht="39" customHeight="1">
      <c r="A89" s="43" t="s">
        <v>130</v>
      </c>
      <c r="B89" s="49" t="s">
        <v>38</v>
      </c>
      <c r="C89" s="50" t="s">
        <v>131</v>
      </c>
      <c r="D89" s="50" t="s">
        <v>27</v>
      </c>
      <c r="E89" s="266" t="s">
        <v>104</v>
      </c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9"/>
      <c r="Q89" s="266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9"/>
      <c r="AC89" s="213">
        <v>15</v>
      </c>
      <c r="AD89" s="213">
        <v>60</v>
      </c>
      <c r="AE89" s="212">
        <v>3</v>
      </c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</row>
    <row r="90" spans="1:51" ht="39" customHeight="1">
      <c r="A90" s="43" t="s">
        <v>132</v>
      </c>
      <c r="B90" s="49" t="s">
        <v>38</v>
      </c>
      <c r="C90" s="50" t="s">
        <v>131</v>
      </c>
      <c r="D90" s="50" t="s">
        <v>130</v>
      </c>
      <c r="E90" s="266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9"/>
      <c r="Q90" s="266" t="s">
        <v>104</v>
      </c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9"/>
      <c r="AC90" s="213">
        <v>15</v>
      </c>
      <c r="AD90" s="213">
        <v>60</v>
      </c>
      <c r="AE90" s="212">
        <v>3</v>
      </c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</row>
    <row r="91" spans="1:51" ht="39" customHeight="1">
      <c r="A91" s="47" t="s">
        <v>133</v>
      </c>
      <c r="B91" s="44" t="s">
        <v>38</v>
      </c>
      <c r="C91" s="45" t="s">
        <v>92</v>
      </c>
      <c r="D91" s="45" t="s">
        <v>27</v>
      </c>
      <c r="E91" s="266" t="s">
        <v>104</v>
      </c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9"/>
      <c r="Q91" s="266" t="s">
        <v>104</v>
      </c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9"/>
      <c r="AC91" s="213">
        <v>30</v>
      </c>
      <c r="AD91" s="213">
        <v>45</v>
      </c>
      <c r="AE91" s="212">
        <v>3</v>
      </c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</row>
    <row r="92" spans="1:51" ht="39" customHeight="1">
      <c r="A92" s="47" t="s">
        <v>134</v>
      </c>
      <c r="B92" s="44" t="s">
        <v>38</v>
      </c>
      <c r="C92" s="45" t="s">
        <v>135</v>
      </c>
      <c r="D92" s="45" t="s">
        <v>27</v>
      </c>
      <c r="E92" s="266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9"/>
      <c r="Q92" s="313" t="s">
        <v>104</v>
      </c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9"/>
      <c r="AC92" s="213">
        <v>30</v>
      </c>
      <c r="AD92" s="213">
        <v>45</v>
      </c>
      <c r="AE92" s="212">
        <v>3</v>
      </c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</row>
    <row r="93" spans="1:51" ht="39" customHeight="1">
      <c r="A93" s="47" t="s">
        <v>136</v>
      </c>
      <c r="B93" s="44" t="s">
        <v>38</v>
      </c>
      <c r="C93" s="45" t="s">
        <v>137</v>
      </c>
      <c r="D93" s="45" t="s">
        <v>27</v>
      </c>
      <c r="E93" s="266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9"/>
      <c r="Q93" s="313" t="s">
        <v>104</v>
      </c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9"/>
      <c r="AC93" s="213">
        <v>30</v>
      </c>
      <c r="AD93" s="213">
        <v>45</v>
      </c>
      <c r="AE93" s="212">
        <v>3</v>
      </c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</row>
    <row r="94" spans="1:51" ht="39" customHeight="1">
      <c r="A94" s="47" t="s">
        <v>138</v>
      </c>
      <c r="B94" s="44" t="s">
        <v>38</v>
      </c>
      <c r="C94" s="45" t="s">
        <v>139</v>
      </c>
      <c r="D94" s="45" t="s">
        <v>27</v>
      </c>
      <c r="E94" s="266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  <c r="Q94" s="266" t="s">
        <v>104</v>
      </c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9"/>
      <c r="AC94" s="213">
        <v>15</v>
      </c>
      <c r="AD94" s="213">
        <v>60</v>
      </c>
      <c r="AE94" s="212">
        <v>3</v>
      </c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59"/>
    </row>
    <row r="95" spans="1:51" ht="39" customHeight="1">
      <c r="A95" s="47" t="s">
        <v>140</v>
      </c>
      <c r="B95" s="44" t="s">
        <v>38</v>
      </c>
      <c r="C95" s="45" t="s">
        <v>141</v>
      </c>
      <c r="D95" s="45" t="s">
        <v>27</v>
      </c>
      <c r="E95" s="266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9"/>
      <c r="Q95" s="313" t="s">
        <v>104</v>
      </c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9"/>
      <c r="AC95" s="213">
        <v>15</v>
      </c>
      <c r="AD95" s="213">
        <v>60</v>
      </c>
      <c r="AE95" s="212">
        <v>3</v>
      </c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</row>
    <row r="96" spans="1:51" ht="39" customHeight="1">
      <c r="A96" s="43" t="s">
        <v>142</v>
      </c>
      <c r="B96" s="44" t="s">
        <v>38</v>
      </c>
      <c r="C96" s="45" t="s">
        <v>143</v>
      </c>
      <c r="D96" s="45" t="s">
        <v>27</v>
      </c>
      <c r="E96" s="266" t="s">
        <v>104</v>
      </c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9"/>
      <c r="Q96" s="266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9"/>
      <c r="AC96" s="213">
        <v>30</v>
      </c>
      <c r="AD96" s="213">
        <v>45</v>
      </c>
      <c r="AE96" s="212">
        <v>3</v>
      </c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</row>
    <row r="97" spans="1:51" ht="39" customHeight="1">
      <c r="A97" s="43" t="s">
        <v>144</v>
      </c>
      <c r="B97" s="44" t="s">
        <v>38</v>
      </c>
      <c r="C97" s="45" t="s">
        <v>143</v>
      </c>
      <c r="D97" s="45" t="s">
        <v>142</v>
      </c>
      <c r="E97" s="266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9"/>
      <c r="Q97" s="313" t="s">
        <v>104</v>
      </c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9"/>
      <c r="AC97" s="213">
        <v>30</v>
      </c>
      <c r="AD97" s="213">
        <v>70</v>
      </c>
      <c r="AE97" s="212">
        <v>4</v>
      </c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</row>
    <row r="98" spans="1:51" ht="39" customHeight="1">
      <c r="A98" s="43" t="s">
        <v>145</v>
      </c>
      <c r="B98" s="44" t="s">
        <v>38</v>
      </c>
      <c r="C98" s="45" t="s">
        <v>146</v>
      </c>
      <c r="D98" s="45" t="s">
        <v>27</v>
      </c>
      <c r="E98" s="266" t="s">
        <v>104</v>
      </c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9"/>
      <c r="Q98" s="266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9"/>
      <c r="AC98" s="213">
        <v>15</v>
      </c>
      <c r="AD98" s="213">
        <v>35</v>
      </c>
      <c r="AE98" s="212">
        <v>2</v>
      </c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</row>
    <row r="99" spans="1:51" ht="39" customHeight="1">
      <c r="A99" s="43" t="s">
        <v>147</v>
      </c>
      <c r="B99" s="44" t="s">
        <v>38</v>
      </c>
      <c r="C99" s="45" t="s">
        <v>148</v>
      </c>
      <c r="D99" s="45" t="s">
        <v>149</v>
      </c>
      <c r="E99" s="266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9"/>
      <c r="Q99" s="313" t="s">
        <v>104</v>
      </c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9"/>
      <c r="AC99" s="213">
        <v>30</v>
      </c>
      <c r="AD99" s="213">
        <v>20</v>
      </c>
      <c r="AE99" s="212">
        <v>2</v>
      </c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</row>
    <row r="100" spans="1:51" ht="39" customHeight="1">
      <c r="A100" s="47" t="s">
        <v>150</v>
      </c>
      <c r="B100" s="44" t="s">
        <v>38</v>
      </c>
      <c r="C100" s="45" t="s">
        <v>151</v>
      </c>
      <c r="D100" s="45" t="s">
        <v>27</v>
      </c>
      <c r="E100" s="266" t="s">
        <v>104</v>
      </c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9"/>
      <c r="Q100" s="266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9"/>
      <c r="AC100" s="213">
        <v>15</v>
      </c>
      <c r="AD100" s="213">
        <v>35</v>
      </c>
      <c r="AE100" s="212">
        <v>2</v>
      </c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</row>
    <row r="101" spans="1:51" ht="39" customHeight="1">
      <c r="A101" s="47" t="s">
        <v>152</v>
      </c>
      <c r="B101" s="44" t="s">
        <v>38</v>
      </c>
      <c r="C101" s="45" t="s">
        <v>151</v>
      </c>
      <c r="D101" s="45" t="s">
        <v>153</v>
      </c>
      <c r="E101" s="266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9"/>
      <c r="Q101" s="313" t="s">
        <v>104</v>
      </c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9"/>
      <c r="AC101" s="213">
        <v>15</v>
      </c>
      <c r="AD101" s="213">
        <v>35</v>
      </c>
      <c r="AE101" s="212">
        <v>2</v>
      </c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</row>
    <row r="102" spans="1:51" ht="39" customHeight="1">
      <c r="A102" s="47" t="s">
        <v>154</v>
      </c>
      <c r="B102" s="44" t="s">
        <v>38</v>
      </c>
      <c r="C102" s="50" t="s">
        <v>155</v>
      </c>
      <c r="D102" s="45" t="s">
        <v>27</v>
      </c>
      <c r="E102" s="266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9"/>
      <c r="Q102" s="313" t="s">
        <v>104</v>
      </c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9"/>
      <c r="AC102" s="213">
        <v>15</v>
      </c>
      <c r="AD102" s="213">
        <v>60</v>
      </c>
      <c r="AE102" s="212">
        <v>3</v>
      </c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</row>
    <row r="103" spans="1:51" ht="39" customHeight="1">
      <c r="A103" s="47" t="s">
        <v>156</v>
      </c>
      <c r="B103" s="44" t="s">
        <v>38</v>
      </c>
      <c r="C103" s="50" t="s">
        <v>157</v>
      </c>
      <c r="D103" s="45" t="s">
        <v>27</v>
      </c>
      <c r="E103" s="266" t="s">
        <v>104</v>
      </c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9"/>
      <c r="Q103" s="266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9"/>
      <c r="AC103" s="213">
        <v>15</v>
      </c>
      <c r="AD103" s="213">
        <v>35</v>
      </c>
      <c r="AE103" s="212">
        <v>2</v>
      </c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</row>
    <row r="104" spans="1:51" ht="39" customHeight="1">
      <c r="A104" s="47" t="s">
        <v>158</v>
      </c>
      <c r="B104" s="44" t="s">
        <v>38</v>
      </c>
      <c r="C104" s="50" t="s">
        <v>157</v>
      </c>
      <c r="D104" s="30" t="s">
        <v>156</v>
      </c>
      <c r="E104" s="266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9"/>
      <c r="Q104" s="313" t="s">
        <v>104</v>
      </c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9"/>
      <c r="AC104" s="213">
        <v>15</v>
      </c>
      <c r="AD104" s="213">
        <v>35</v>
      </c>
      <c r="AE104" s="212">
        <v>2</v>
      </c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159"/>
      <c r="AX104" s="159"/>
      <c r="AY104" s="159"/>
    </row>
    <row r="105" spans="1:51" ht="39" customHeight="1">
      <c r="A105" s="47" t="s">
        <v>159</v>
      </c>
      <c r="B105" s="44" t="s">
        <v>38</v>
      </c>
      <c r="C105" s="50" t="s">
        <v>160</v>
      </c>
      <c r="D105" s="45" t="s">
        <v>27</v>
      </c>
      <c r="E105" s="266" t="s">
        <v>104</v>
      </c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9"/>
      <c r="Q105" s="313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9"/>
      <c r="AC105" s="213">
        <v>15</v>
      </c>
      <c r="AD105" s="213">
        <v>10</v>
      </c>
      <c r="AE105" s="212">
        <v>1</v>
      </c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</row>
    <row r="106" spans="1:51" ht="39" customHeight="1">
      <c r="A106" s="47" t="s">
        <v>161</v>
      </c>
      <c r="B106" s="44" t="s">
        <v>38</v>
      </c>
      <c r="C106" s="50" t="s">
        <v>160</v>
      </c>
      <c r="D106" s="45" t="s">
        <v>159</v>
      </c>
      <c r="E106" s="266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9"/>
      <c r="Q106" s="313" t="s">
        <v>104</v>
      </c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9"/>
      <c r="AC106" s="213">
        <v>15</v>
      </c>
      <c r="AD106" s="213">
        <v>10</v>
      </c>
      <c r="AE106" s="212">
        <v>1</v>
      </c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</row>
    <row r="107" spans="1:51" ht="27.75" customHeight="1">
      <c r="A107" s="47" t="s">
        <v>162</v>
      </c>
      <c r="B107" s="55" t="s">
        <v>38</v>
      </c>
      <c r="C107" s="50" t="s">
        <v>163</v>
      </c>
      <c r="D107" s="50" t="s">
        <v>27</v>
      </c>
      <c r="E107" s="266" t="s">
        <v>104</v>
      </c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9"/>
      <c r="Q107" s="313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9"/>
      <c r="AC107" s="213">
        <v>15</v>
      </c>
      <c r="AD107" s="213">
        <v>10</v>
      </c>
      <c r="AE107" s="212">
        <v>1</v>
      </c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</row>
    <row r="108" spans="1:51" ht="29.25" customHeight="1">
      <c r="A108" s="47" t="s">
        <v>164</v>
      </c>
      <c r="B108" s="55" t="s">
        <v>38</v>
      </c>
      <c r="C108" s="50" t="s">
        <v>141</v>
      </c>
      <c r="D108" s="50" t="s">
        <v>165</v>
      </c>
      <c r="E108" s="266" t="s">
        <v>104</v>
      </c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9"/>
      <c r="Q108" s="313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9"/>
      <c r="AC108" s="213">
        <v>15</v>
      </c>
      <c r="AD108" s="213">
        <v>60</v>
      </c>
      <c r="AE108" s="212">
        <v>3</v>
      </c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</row>
    <row r="109" spans="1:51" ht="30.75" customHeight="1">
      <c r="A109" s="43" t="s">
        <v>166</v>
      </c>
      <c r="B109" s="44" t="s">
        <v>38</v>
      </c>
      <c r="C109" s="50" t="s">
        <v>167</v>
      </c>
      <c r="D109" s="45" t="s">
        <v>27</v>
      </c>
      <c r="E109" s="266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9"/>
      <c r="Q109" s="266" t="s">
        <v>104</v>
      </c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9"/>
      <c r="AC109" s="213">
        <v>15</v>
      </c>
      <c r="AD109" s="213">
        <v>60</v>
      </c>
      <c r="AE109" s="212">
        <v>3</v>
      </c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</row>
    <row r="110" spans="1:51" ht="15.75" customHeight="1">
      <c r="A110" s="319" t="s">
        <v>168</v>
      </c>
      <c r="B110" s="228"/>
      <c r="C110" s="228"/>
      <c r="D110" s="229"/>
      <c r="E110" s="214"/>
      <c r="F110" s="215"/>
      <c r="G110" s="215"/>
      <c r="H110" s="216"/>
      <c r="I110" s="215"/>
      <c r="J110" s="213"/>
      <c r="K110" s="216"/>
      <c r="L110" s="215"/>
      <c r="M110" s="215"/>
      <c r="N110" s="216"/>
      <c r="O110" s="215"/>
      <c r="P110" s="215"/>
      <c r="Q110" s="70">
        <v>4</v>
      </c>
      <c r="R110" s="161"/>
      <c r="S110" s="161"/>
      <c r="T110" s="70">
        <v>6</v>
      </c>
      <c r="U110" s="161"/>
      <c r="V110" s="161"/>
      <c r="W110" s="163"/>
      <c r="X110" s="161"/>
      <c r="Y110" s="161"/>
      <c r="Z110" s="163"/>
      <c r="AA110" s="161"/>
      <c r="AB110" s="161"/>
      <c r="AC110" s="266">
        <v>250</v>
      </c>
      <c r="AD110" s="229"/>
      <c r="AE110" s="70">
        <v>10</v>
      </c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ht="15.75" customHeight="1">
      <c r="A111" s="319" t="s">
        <v>169</v>
      </c>
      <c r="B111" s="228"/>
      <c r="C111" s="228"/>
      <c r="D111" s="229"/>
      <c r="E111" s="214"/>
      <c r="F111" s="215"/>
      <c r="G111" s="215"/>
      <c r="H111" s="216"/>
      <c r="I111" s="215"/>
      <c r="J111" s="215"/>
      <c r="K111" s="216"/>
      <c r="L111" s="215"/>
      <c r="M111" s="215"/>
      <c r="N111" s="216"/>
      <c r="O111" s="215"/>
      <c r="P111" s="215"/>
      <c r="Q111" s="163"/>
      <c r="R111" s="161"/>
      <c r="S111" s="161"/>
      <c r="T111" s="163"/>
      <c r="U111" s="161"/>
      <c r="V111" s="161"/>
      <c r="W111" s="163"/>
      <c r="X111" s="161"/>
      <c r="Y111" s="161"/>
      <c r="Z111" s="70">
        <v>6</v>
      </c>
      <c r="AA111" s="161"/>
      <c r="AB111" s="161"/>
      <c r="AC111" s="266">
        <v>150</v>
      </c>
      <c r="AD111" s="229"/>
      <c r="AE111" s="70">
        <v>6</v>
      </c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ht="15.75" customHeight="1">
      <c r="A112" s="295" t="s">
        <v>170</v>
      </c>
      <c r="B112" s="228"/>
      <c r="C112" s="228"/>
      <c r="D112" s="229"/>
      <c r="E112" s="217">
        <f>SUM(E7:E42,E44:E64,E66:E71,E73)</f>
        <v>29</v>
      </c>
      <c r="F112" s="218">
        <f t="shared" ref="F112:AB112" si="22">SUM(F7:F111)</f>
        <v>335</v>
      </c>
      <c r="G112" s="218">
        <f t="shared" si="22"/>
        <v>340</v>
      </c>
      <c r="H112" s="219">
        <f t="shared" si="22"/>
        <v>31</v>
      </c>
      <c r="I112" s="218">
        <f t="shared" si="22"/>
        <v>370</v>
      </c>
      <c r="J112" s="218">
        <f t="shared" si="22"/>
        <v>405</v>
      </c>
      <c r="K112" s="219">
        <f t="shared" si="22"/>
        <v>29</v>
      </c>
      <c r="L112" s="218">
        <f t="shared" si="22"/>
        <v>337</v>
      </c>
      <c r="M112" s="218">
        <f t="shared" si="22"/>
        <v>388</v>
      </c>
      <c r="N112" s="219">
        <f t="shared" si="22"/>
        <v>31</v>
      </c>
      <c r="O112" s="218">
        <f t="shared" si="22"/>
        <v>292</v>
      </c>
      <c r="P112" s="218">
        <f t="shared" si="22"/>
        <v>333</v>
      </c>
      <c r="Q112" s="219">
        <f t="shared" si="22"/>
        <v>30</v>
      </c>
      <c r="R112" s="218">
        <f t="shared" si="22"/>
        <v>262</v>
      </c>
      <c r="S112" s="218">
        <f t="shared" si="22"/>
        <v>388</v>
      </c>
      <c r="T112" s="219">
        <f t="shared" si="22"/>
        <v>30</v>
      </c>
      <c r="U112" s="218">
        <f t="shared" si="22"/>
        <v>227</v>
      </c>
      <c r="V112" s="218">
        <f t="shared" si="22"/>
        <v>373</v>
      </c>
      <c r="W112" s="219">
        <f t="shared" si="22"/>
        <v>30</v>
      </c>
      <c r="X112" s="218">
        <f t="shared" si="22"/>
        <v>220</v>
      </c>
      <c r="Y112" s="218">
        <f t="shared" si="22"/>
        <v>355</v>
      </c>
      <c r="Z112" s="219">
        <f t="shared" si="22"/>
        <v>30</v>
      </c>
      <c r="AA112" s="218">
        <f t="shared" si="22"/>
        <v>195</v>
      </c>
      <c r="AB112" s="218">
        <f t="shared" si="22"/>
        <v>305</v>
      </c>
      <c r="AC112" s="320">
        <f>SUM(AC111,AC110,AC73,AC66:AD71,AC44:AD64,AC7:AD42)</f>
        <v>6000</v>
      </c>
      <c r="AD112" s="229"/>
      <c r="AE112" s="220">
        <f>SUM(AE111,AE110,AE73,AE66:AE71,AE44:AE64,AE7:AE42)</f>
        <v>240</v>
      </c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ht="15.75" customHeight="1">
      <c r="A113" s="157"/>
      <c r="B113" s="61"/>
      <c r="C113" s="63"/>
      <c r="D113" s="158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ht="15.75" customHeight="1">
      <c r="A114" s="157"/>
      <c r="B114" s="61"/>
      <c r="C114" s="63"/>
      <c r="D114" s="158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ht="15.75" customHeight="1">
      <c r="A115" s="157"/>
      <c r="B115" s="61"/>
      <c r="C115" s="63"/>
      <c r="D115" s="158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ht="15.75" customHeight="1">
      <c r="A116" s="157"/>
      <c r="B116" s="61"/>
      <c r="C116" s="63"/>
      <c r="D116" s="158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ht="15.75" customHeight="1">
      <c r="A117" s="157"/>
      <c r="B117" s="61"/>
      <c r="C117" s="63"/>
      <c r="D117" s="158"/>
      <c r="E117" s="63"/>
      <c r="F117" s="63"/>
      <c r="G117" s="63"/>
      <c r="H117" s="63"/>
      <c r="I117" s="63"/>
      <c r="J117" s="64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ht="15.75" customHeight="1">
      <c r="A118" s="157"/>
      <c r="B118" s="61"/>
      <c r="C118" s="63"/>
      <c r="D118" s="158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ht="15.75" customHeight="1">
      <c r="A119" s="157"/>
      <c r="B119" s="61"/>
      <c r="C119" s="63"/>
      <c r="D119" s="158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ht="15.75" customHeight="1">
      <c r="A120" s="157"/>
      <c r="B120" s="61"/>
      <c r="C120" s="63"/>
      <c r="D120" s="158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ht="15.75" customHeight="1">
      <c r="A121" s="157"/>
      <c r="B121" s="61"/>
      <c r="C121" s="63"/>
      <c r="D121" s="158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ht="15.75" customHeight="1">
      <c r="A122" s="157"/>
      <c r="B122" s="61"/>
      <c r="C122" s="63"/>
      <c r="D122" s="158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ht="15.75" customHeight="1">
      <c r="A123" s="157"/>
      <c r="B123" s="61"/>
      <c r="C123" s="63"/>
      <c r="D123" s="158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ht="15.75" customHeight="1">
      <c r="A124" s="157"/>
      <c r="B124" s="61"/>
      <c r="C124" s="63"/>
      <c r="D124" s="158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ht="15.75" customHeight="1">
      <c r="A125" s="157"/>
      <c r="B125" s="61"/>
      <c r="C125" s="63"/>
      <c r="D125" s="158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ht="15.75" customHeight="1">
      <c r="A126" s="157"/>
      <c r="B126" s="61"/>
      <c r="C126" s="63"/>
      <c r="D126" s="158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ht="15.75" customHeight="1">
      <c r="A127" s="157"/>
      <c r="B127" s="61"/>
      <c r="C127" s="63"/>
      <c r="D127" s="158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ht="15.75" customHeight="1">
      <c r="A128" s="157"/>
      <c r="B128" s="61"/>
      <c r="C128" s="63"/>
      <c r="D128" s="158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ht="15.75" customHeight="1">
      <c r="A129" s="157"/>
      <c r="B129" s="61"/>
      <c r="C129" s="63"/>
      <c r="D129" s="158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ht="15.75" customHeight="1">
      <c r="A130" s="157"/>
      <c r="B130" s="61"/>
      <c r="C130" s="63"/>
      <c r="D130" s="158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ht="15.75" customHeight="1">
      <c r="A131" s="157"/>
      <c r="B131" s="61"/>
      <c r="C131" s="63"/>
      <c r="D131" s="158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ht="15.75" customHeight="1">
      <c r="A132" s="157"/>
      <c r="B132" s="61"/>
      <c r="C132" s="63"/>
      <c r="D132" s="158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ht="15.75" customHeight="1">
      <c r="A133" s="157"/>
      <c r="B133" s="61"/>
      <c r="C133" s="63"/>
      <c r="D133" s="158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ht="15.75" customHeight="1">
      <c r="A134" s="157"/>
      <c r="B134" s="61"/>
      <c r="C134" s="63"/>
      <c r="D134" s="158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ht="15.75" customHeight="1">
      <c r="A135" s="157"/>
      <c r="B135" s="61"/>
      <c r="C135" s="63"/>
      <c r="D135" s="158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ht="15.75" customHeight="1">
      <c r="A136" s="157"/>
      <c r="B136" s="61"/>
      <c r="C136" s="63"/>
      <c r="D136" s="158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ht="15.75" customHeight="1">
      <c r="A137" s="157"/>
      <c r="B137" s="61"/>
      <c r="C137" s="63"/>
      <c r="D137" s="158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ht="15.75" customHeight="1">
      <c r="A138" s="157"/>
      <c r="B138" s="61"/>
      <c r="C138" s="63"/>
      <c r="D138" s="158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ht="15.75" customHeight="1">
      <c r="A139" s="157"/>
      <c r="B139" s="61"/>
      <c r="C139" s="63"/>
      <c r="D139" s="158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ht="15.75" customHeight="1">
      <c r="A140" s="157"/>
      <c r="B140" s="61"/>
      <c r="C140" s="63"/>
      <c r="D140" s="158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ht="15.75" customHeight="1">
      <c r="A141" s="157"/>
      <c r="B141" s="61"/>
      <c r="C141" s="63"/>
      <c r="D141" s="158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ht="15.75" customHeight="1">
      <c r="A142" s="157"/>
      <c r="B142" s="61"/>
      <c r="C142" s="63"/>
      <c r="D142" s="158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ht="15.75" customHeight="1">
      <c r="A143" s="157"/>
      <c r="B143" s="61"/>
      <c r="C143" s="63"/>
      <c r="D143" s="158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ht="15.75" customHeight="1">
      <c r="A144" s="157"/>
      <c r="B144" s="61"/>
      <c r="C144" s="63"/>
      <c r="D144" s="158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ht="15.75" customHeight="1">
      <c r="A145" s="157"/>
      <c r="B145" s="61"/>
      <c r="C145" s="63"/>
      <c r="D145" s="158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ht="15.75" customHeight="1">
      <c r="A146" s="157"/>
      <c r="B146" s="61"/>
      <c r="C146" s="63"/>
      <c r="D146" s="158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ht="15.75" customHeight="1">
      <c r="A147" s="157"/>
      <c r="B147" s="61"/>
      <c r="C147" s="63"/>
      <c r="D147" s="158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ht="15.75" customHeight="1">
      <c r="A148" s="157"/>
      <c r="B148" s="61"/>
      <c r="C148" s="63"/>
      <c r="D148" s="158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ht="15.75" customHeight="1">
      <c r="A149" s="157"/>
      <c r="B149" s="61"/>
      <c r="C149" s="63"/>
      <c r="D149" s="158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ht="15.75" customHeight="1">
      <c r="A150" s="157"/>
      <c r="B150" s="61"/>
      <c r="C150" s="63"/>
      <c r="D150" s="158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ht="15.75" customHeight="1">
      <c r="A151" s="157"/>
      <c r="B151" s="61"/>
      <c r="C151" s="63"/>
      <c r="D151" s="158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ht="15.75" customHeight="1">
      <c r="A152" s="157"/>
      <c r="B152" s="61"/>
      <c r="C152" s="63"/>
      <c r="D152" s="158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ht="15.75" customHeight="1">
      <c r="A153" s="157"/>
      <c r="B153" s="61"/>
      <c r="C153" s="63"/>
      <c r="D153" s="158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ht="15.75" customHeight="1">
      <c r="A154" s="157"/>
      <c r="B154" s="61"/>
      <c r="C154" s="63"/>
      <c r="D154" s="158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ht="15.75" customHeight="1">
      <c r="A155" s="157"/>
      <c r="B155" s="61"/>
      <c r="C155" s="63"/>
      <c r="D155" s="158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ht="15.75" customHeight="1">
      <c r="A156" s="157"/>
      <c r="B156" s="61"/>
      <c r="C156" s="63"/>
      <c r="D156" s="158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ht="15.75" customHeight="1">
      <c r="A157" s="157"/>
      <c r="B157" s="61"/>
      <c r="C157" s="63"/>
      <c r="D157" s="158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ht="15.75" customHeight="1">
      <c r="A158" s="157"/>
      <c r="B158" s="61"/>
      <c r="C158" s="63"/>
      <c r="D158" s="158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ht="15.75" customHeight="1">
      <c r="A159" s="157"/>
      <c r="B159" s="61"/>
      <c r="C159" s="63"/>
      <c r="D159" s="158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ht="15.75" customHeight="1">
      <c r="A160" s="157"/>
      <c r="B160" s="61"/>
      <c r="C160" s="63"/>
      <c r="D160" s="158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ht="15.75" customHeight="1">
      <c r="A161" s="157"/>
      <c r="B161" s="61"/>
      <c r="C161" s="63"/>
      <c r="D161" s="158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ht="15.75" customHeight="1">
      <c r="A162" s="157"/>
      <c r="B162" s="61"/>
      <c r="C162" s="63"/>
      <c r="D162" s="158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ht="15.75" customHeight="1">
      <c r="A163" s="157"/>
      <c r="B163" s="61"/>
      <c r="C163" s="63"/>
      <c r="D163" s="158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ht="15.75" customHeight="1">
      <c r="A164" s="157"/>
      <c r="B164" s="61"/>
      <c r="C164" s="63"/>
      <c r="D164" s="158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ht="15.75" customHeight="1">
      <c r="A165" s="157"/>
      <c r="B165" s="61"/>
      <c r="C165" s="63"/>
      <c r="D165" s="158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ht="15.75" customHeight="1">
      <c r="A166" s="157"/>
      <c r="B166" s="61"/>
      <c r="C166" s="63"/>
      <c r="D166" s="158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ht="15.75" customHeight="1">
      <c r="A167" s="157"/>
      <c r="B167" s="61"/>
      <c r="C167" s="63"/>
      <c r="D167" s="158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ht="15.75" customHeight="1">
      <c r="A168" s="157"/>
      <c r="B168" s="61"/>
      <c r="C168" s="63"/>
      <c r="D168" s="158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ht="15.75" customHeight="1">
      <c r="A169" s="157"/>
      <c r="B169" s="61"/>
      <c r="C169" s="63"/>
      <c r="D169" s="158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ht="15.75" customHeight="1">
      <c r="A170" s="157"/>
      <c r="B170" s="61"/>
      <c r="C170" s="63"/>
      <c r="D170" s="158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ht="15.75" customHeight="1">
      <c r="A171" s="157"/>
      <c r="B171" s="61"/>
      <c r="C171" s="63"/>
      <c r="D171" s="158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ht="15.75" customHeight="1">
      <c r="A172" s="157"/>
      <c r="B172" s="61"/>
      <c r="C172" s="63"/>
      <c r="D172" s="158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ht="15.75" customHeight="1">
      <c r="A173" s="157"/>
      <c r="B173" s="61"/>
      <c r="C173" s="63"/>
      <c r="D173" s="158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ht="15.75" customHeight="1">
      <c r="A174" s="157"/>
      <c r="B174" s="61"/>
      <c r="C174" s="63"/>
      <c r="D174" s="221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ht="15.75" customHeight="1">
      <c r="A175" s="157"/>
      <c r="B175" s="61"/>
      <c r="C175" s="63"/>
      <c r="D175" s="221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ht="15.75" customHeight="1">
      <c r="A176" s="157"/>
      <c r="B176" s="61"/>
      <c r="C176" s="63"/>
      <c r="D176" s="221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ht="15.75" customHeight="1">
      <c r="A177" s="157"/>
      <c r="B177" s="61"/>
      <c r="C177" s="63"/>
      <c r="D177" s="221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ht="15.75" customHeight="1">
      <c r="A178" s="157"/>
      <c r="B178" s="61"/>
      <c r="C178" s="63"/>
      <c r="D178" s="221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ht="15.75" customHeight="1">
      <c r="A179" s="157"/>
      <c r="B179" s="61"/>
      <c r="C179" s="63"/>
      <c r="D179" s="221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ht="15.75" customHeight="1">
      <c r="A180" s="157"/>
      <c r="B180" s="61"/>
      <c r="C180" s="63"/>
      <c r="D180" s="221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ht="15.75" customHeight="1">
      <c r="A181" s="157"/>
      <c r="B181" s="61"/>
      <c r="C181" s="63"/>
      <c r="D181" s="221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ht="15.75" customHeight="1">
      <c r="A182" s="157"/>
      <c r="B182" s="61"/>
      <c r="C182" s="63"/>
      <c r="D182" s="221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ht="15.75" customHeight="1">
      <c r="A183" s="157"/>
      <c r="B183" s="61"/>
      <c r="C183" s="63"/>
      <c r="D183" s="221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ht="15.75" customHeight="1">
      <c r="A184" s="157"/>
      <c r="B184" s="61"/>
      <c r="C184" s="63"/>
      <c r="D184" s="221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ht="15.75" customHeight="1">
      <c r="A185" s="157"/>
      <c r="B185" s="61"/>
      <c r="C185" s="63"/>
      <c r="D185" s="221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ht="15.75" customHeight="1">
      <c r="A186" s="157"/>
      <c r="B186" s="61"/>
      <c r="C186" s="63"/>
      <c r="D186" s="221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ht="15.75" customHeight="1">
      <c r="A187" s="157"/>
      <c r="B187" s="61"/>
      <c r="C187" s="63"/>
      <c r="D187" s="221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ht="15.75" customHeight="1">
      <c r="A188" s="157"/>
      <c r="B188" s="61"/>
      <c r="C188" s="63"/>
      <c r="D188" s="221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ht="15.75" customHeight="1">
      <c r="A189" s="157"/>
      <c r="B189" s="61"/>
      <c r="C189" s="63"/>
      <c r="D189" s="221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ht="15.75" customHeight="1">
      <c r="A190" s="157"/>
      <c r="B190" s="61"/>
      <c r="C190" s="63"/>
      <c r="D190" s="221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ht="15.75" customHeight="1">
      <c r="A191" s="157"/>
      <c r="B191" s="61"/>
      <c r="C191" s="63"/>
      <c r="D191" s="221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ht="15.75" customHeight="1">
      <c r="A192" s="157"/>
      <c r="B192" s="61"/>
      <c r="C192" s="63"/>
      <c r="D192" s="221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ht="15.75" customHeight="1">
      <c r="A193" s="157"/>
      <c r="B193" s="61"/>
      <c r="C193" s="63"/>
      <c r="D193" s="221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ht="15.75" customHeight="1">
      <c r="A194" s="157"/>
      <c r="B194" s="61"/>
      <c r="C194" s="63"/>
      <c r="D194" s="221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ht="15.75" customHeight="1">
      <c r="A195" s="157"/>
      <c r="B195" s="61"/>
      <c r="C195" s="63"/>
      <c r="D195" s="221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ht="15.75" customHeight="1">
      <c r="A196" s="157"/>
      <c r="B196" s="61"/>
      <c r="C196" s="63"/>
      <c r="D196" s="221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ht="15.75" customHeight="1">
      <c r="A197" s="157"/>
      <c r="B197" s="61"/>
      <c r="C197" s="63"/>
      <c r="D197" s="221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ht="15.75" customHeight="1">
      <c r="A198" s="157"/>
      <c r="B198" s="61"/>
      <c r="C198" s="63"/>
      <c r="D198" s="221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ht="15.75" customHeight="1">
      <c r="A199" s="157"/>
      <c r="B199" s="61"/>
      <c r="C199" s="63"/>
      <c r="D199" s="221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ht="15.75" customHeight="1">
      <c r="A200" s="157"/>
      <c r="B200" s="61"/>
      <c r="C200" s="63"/>
      <c r="D200" s="221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ht="15.75" customHeight="1">
      <c r="A201" s="157"/>
      <c r="B201" s="61"/>
      <c r="C201" s="63"/>
      <c r="D201" s="221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ht="15.75" customHeight="1">
      <c r="A202" s="157"/>
      <c r="B202" s="61"/>
      <c r="C202" s="63"/>
      <c r="D202" s="221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ht="15.75" customHeight="1">
      <c r="A203" s="157"/>
      <c r="B203" s="61"/>
      <c r="C203" s="63"/>
      <c r="D203" s="221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ht="15.75" customHeight="1">
      <c r="A204" s="157"/>
      <c r="B204" s="61"/>
      <c r="C204" s="63"/>
      <c r="D204" s="221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ht="15.75" customHeight="1">
      <c r="A205" s="157"/>
      <c r="B205" s="61"/>
      <c r="C205" s="63"/>
      <c r="D205" s="221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ht="15.75" customHeight="1">
      <c r="A206" s="157"/>
      <c r="B206" s="61"/>
      <c r="C206" s="63"/>
      <c r="D206" s="221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ht="15.75" customHeight="1">
      <c r="A207" s="157"/>
      <c r="B207" s="61"/>
      <c r="C207" s="63"/>
      <c r="D207" s="221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ht="15.75" customHeight="1">
      <c r="A208" s="157"/>
      <c r="B208" s="61"/>
      <c r="C208" s="63"/>
      <c r="D208" s="221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ht="15.75" customHeight="1">
      <c r="A209" s="157"/>
      <c r="B209" s="61"/>
      <c r="C209" s="63"/>
      <c r="D209" s="221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ht="15.75" customHeight="1">
      <c r="A210" s="157"/>
      <c r="B210" s="61"/>
      <c r="C210" s="63"/>
      <c r="D210" s="221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ht="15.75" customHeight="1">
      <c r="A211" s="157"/>
      <c r="B211" s="61"/>
      <c r="C211" s="63"/>
      <c r="D211" s="221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ht="15.75" customHeight="1">
      <c r="A212" s="157"/>
      <c r="B212" s="61"/>
      <c r="C212" s="63"/>
      <c r="D212" s="221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ht="15.75" customHeight="1">
      <c r="A213" s="157"/>
      <c r="B213" s="61"/>
      <c r="C213" s="63"/>
      <c r="D213" s="221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ht="15.75" customHeight="1">
      <c r="A214" s="157"/>
      <c r="B214" s="61"/>
      <c r="C214" s="63"/>
      <c r="D214" s="221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ht="15.75" customHeight="1">
      <c r="A215" s="157"/>
      <c r="B215" s="61"/>
      <c r="C215" s="63"/>
      <c r="D215" s="221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ht="15.75" customHeight="1">
      <c r="A216" s="157"/>
      <c r="B216" s="61"/>
      <c r="C216" s="63"/>
      <c r="D216" s="221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ht="15.75" customHeight="1">
      <c r="A217" s="157"/>
      <c r="B217" s="61"/>
      <c r="C217" s="63"/>
      <c r="D217" s="221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ht="15.75" customHeight="1">
      <c r="A218" s="157"/>
      <c r="B218" s="61"/>
      <c r="C218" s="63"/>
      <c r="D218" s="221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ht="15.75" customHeight="1">
      <c r="A219" s="157"/>
      <c r="B219" s="61"/>
      <c r="C219" s="63"/>
      <c r="D219" s="221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ht="15.75" customHeight="1">
      <c r="A220" s="157"/>
      <c r="B220" s="61"/>
      <c r="C220" s="63"/>
      <c r="D220" s="221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ht="15.75" customHeight="1">
      <c r="A221" s="157"/>
      <c r="B221" s="61"/>
      <c r="C221" s="63"/>
      <c r="D221" s="221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ht="15.75" customHeight="1">
      <c r="A222" s="157"/>
      <c r="B222" s="61"/>
      <c r="C222" s="63"/>
      <c r="D222" s="221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ht="15.75" customHeight="1">
      <c r="A223" s="157"/>
      <c r="B223" s="61"/>
      <c r="C223" s="63"/>
      <c r="D223" s="221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ht="15.75" customHeight="1">
      <c r="A224" s="157"/>
      <c r="B224" s="61"/>
      <c r="C224" s="63"/>
      <c r="D224" s="221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ht="15.75" customHeight="1">
      <c r="A225" s="157"/>
      <c r="B225" s="61"/>
      <c r="C225" s="63"/>
      <c r="D225" s="221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ht="15.75" customHeight="1">
      <c r="A226" s="157"/>
      <c r="B226" s="61"/>
      <c r="C226" s="63"/>
      <c r="D226" s="221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ht="15.75" customHeight="1">
      <c r="A227" s="157"/>
      <c r="B227" s="61"/>
      <c r="C227" s="63"/>
      <c r="D227" s="221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ht="15.75" customHeight="1">
      <c r="A228" s="157"/>
      <c r="B228" s="61"/>
      <c r="C228" s="63"/>
      <c r="D228" s="221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ht="15.75" customHeight="1">
      <c r="A229" s="157"/>
      <c r="B229" s="61"/>
      <c r="C229" s="63"/>
      <c r="D229" s="221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ht="15.75" customHeight="1">
      <c r="A230" s="157"/>
      <c r="B230" s="61"/>
      <c r="C230" s="63"/>
      <c r="D230" s="221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ht="15.75" customHeight="1">
      <c r="A231" s="157"/>
      <c r="B231" s="61"/>
      <c r="C231" s="63"/>
      <c r="D231" s="221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ht="15.75" customHeight="1">
      <c r="A232" s="157"/>
      <c r="B232" s="61"/>
      <c r="C232" s="63"/>
      <c r="D232" s="221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ht="15.75" customHeight="1">
      <c r="A233" s="157"/>
      <c r="B233" s="61"/>
      <c r="C233" s="63"/>
      <c r="D233" s="221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ht="15.75" customHeight="1">
      <c r="A234" s="157"/>
      <c r="B234" s="61"/>
      <c r="C234" s="63"/>
      <c r="D234" s="221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ht="15.75" customHeight="1">
      <c r="A235" s="157"/>
      <c r="B235" s="61"/>
      <c r="C235" s="63"/>
      <c r="D235" s="221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ht="15.75" customHeight="1">
      <c r="A236" s="157"/>
      <c r="B236" s="61"/>
      <c r="C236" s="63"/>
      <c r="D236" s="221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ht="15.75" customHeight="1">
      <c r="A237" s="157"/>
      <c r="B237" s="61"/>
      <c r="C237" s="63"/>
      <c r="D237" s="221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ht="15.75" customHeight="1">
      <c r="A238" s="157"/>
      <c r="B238" s="61"/>
      <c r="C238" s="63"/>
      <c r="D238" s="221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ht="15.75" customHeight="1">
      <c r="A239" s="157"/>
      <c r="B239" s="61"/>
      <c r="C239" s="63"/>
      <c r="D239" s="221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ht="15.75" customHeight="1">
      <c r="A240" s="157"/>
      <c r="B240" s="61"/>
      <c r="C240" s="63"/>
      <c r="D240" s="221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ht="15.75" customHeight="1">
      <c r="A241" s="157"/>
      <c r="B241" s="61"/>
      <c r="C241" s="63"/>
      <c r="D241" s="221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ht="15.75" customHeight="1">
      <c r="A242" s="157"/>
      <c r="B242" s="61"/>
      <c r="C242" s="63"/>
      <c r="D242" s="221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ht="15.75" customHeight="1">
      <c r="A243" s="157"/>
      <c r="B243" s="61"/>
      <c r="C243" s="63"/>
      <c r="D243" s="221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ht="15.75" customHeight="1">
      <c r="A244" s="157"/>
      <c r="B244" s="61"/>
      <c r="C244" s="63"/>
      <c r="D244" s="221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ht="15.75" customHeight="1">
      <c r="A245" s="157"/>
      <c r="B245" s="61"/>
      <c r="C245" s="63"/>
      <c r="D245" s="221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ht="15.75" customHeight="1">
      <c r="A246" s="157"/>
      <c r="B246" s="61"/>
      <c r="C246" s="63"/>
      <c r="D246" s="221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ht="15.75" customHeight="1">
      <c r="A247" s="157"/>
      <c r="B247" s="61"/>
      <c r="C247" s="63"/>
      <c r="D247" s="221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ht="15.75" customHeight="1">
      <c r="A248" s="157"/>
      <c r="B248" s="61"/>
      <c r="C248" s="63"/>
      <c r="D248" s="221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ht="15.75" customHeight="1">
      <c r="A249" s="157"/>
      <c r="B249" s="61"/>
      <c r="C249" s="63"/>
      <c r="D249" s="221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ht="15.75" customHeight="1">
      <c r="A250" s="157"/>
      <c r="B250" s="61"/>
      <c r="C250" s="63"/>
      <c r="D250" s="221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ht="15.75" customHeight="1">
      <c r="A251" s="157"/>
      <c r="B251" s="61"/>
      <c r="C251" s="63"/>
      <c r="D251" s="221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ht="15.75" customHeight="1">
      <c r="A252" s="157"/>
      <c r="B252" s="61"/>
      <c r="C252" s="63"/>
      <c r="D252" s="221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ht="15.75" customHeight="1">
      <c r="A253" s="157"/>
      <c r="B253" s="61"/>
      <c r="C253" s="63"/>
      <c r="D253" s="221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ht="15.75" customHeight="1">
      <c r="A254" s="157"/>
      <c r="B254" s="61"/>
      <c r="C254" s="63"/>
      <c r="D254" s="221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ht="15.75" customHeight="1">
      <c r="A255" s="157"/>
      <c r="B255" s="61"/>
      <c r="C255" s="63"/>
      <c r="D255" s="221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ht="15.75" customHeight="1">
      <c r="A256" s="157"/>
      <c r="B256" s="61"/>
      <c r="C256" s="63"/>
      <c r="D256" s="221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ht="15.75" customHeight="1">
      <c r="A257" s="157"/>
      <c r="B257" s="61"/>
      <c r="C257" s="63"/>
      <c r="D257" s="221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ht="15.75" customHeight="1">
      <c r="A258" s="157"/>
      <c r="B258" s="61"/>
      <c r="C258" s="63"/>
      <c r="D258" s="221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ht="15.75" customHeight="1">
      <c r="A259" s="157"/>
      <c r="B259" s="61"/>
      <c r="C259" s="63"/>
      <c r="D259" s="221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ht="15.75" customHeight="1">
      <c r="A260" s="157"/>
      <c r="B260" s="61"/>
      <c r="C260" s="63"/>
      <c r="D260" s="221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ht="15.75" customHeight="1">
      <c r="A261" s="157"/>
      <c r="B261" s="61"/>
      <c r="C261" s="63"/>
      <c r="D261" s="221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ht="15.75" customHeight="1">
      <c r="A262" s="157"/>
      <c r="B262" s="61"/>
      <c r="C262" s="63"/>
      <c r="D262" s="221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ht="15.75" customHeight="1">
      <c r="A263" s="157"/>
      <c r="B263" s="61"/>
      <c r="C263" s="63"/>
      <c r="D263" s="221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ht="15.75" customHeight="1">
      <c r="A264" s="157"/>
      <c r="B264" s="61"/>
      <c r="C264" s="63"/>
      <c r="D264" s="221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ht="15.75" customHeight="1">
      <c r="A265" s="157"/>
      <c r="B265" s="61"/>
      <c r="C265" s="63"/>
      <c r="D265" s="221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ht="15.75" customHeight="1">
      <c r="A266" s="157"/>
      <c r="B266" s="61"/>
      <c r="C266" s="63"/>
      <c r="D266" s="221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ht="15.75" customHeight="1">
      <c r="A267" s="157"/>
      <c r="B267" s="61"/>
      <c r="C267" s="63"/>
      <c r="D267" s="221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ht="15.75" customHeight="1">
      <c r="A268" s="157"/>
      <c r="B268" s="61"/>
      <c r="C268" s="63"/>
      <c r="D268" s="221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ht="15.75" customHeight="1">
      <c r="A269" s="157"/>
      <c r="B269" s="61"/>
      <c r="C269" s="63"/>
      <c r="D269" s="221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ht="15.75" customHeight="1">
      <c r="A270" s="157"/>
      <c r="B270" s="61"/>
      <c r="C270" s="63"/>
      <c r="D270" s="221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ht="15.75" customHeight="1">
      <c r="A271" s="157"/>
      <c r="B271" s="61"/>
      <c r="C271" s="63"/>
      <c r="D271" s="221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ht="15.75" customHeight="1">
      <c r="A272" s="157"/>
      <c r="B272" s="61"/>
      <c r="C272" s="63"/>
      <c r="D272" s="221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ht="15.75" customHeight="1">
      <c r="A273" s="157"/>
      <c r="B273" s="61"/>
      <c r="C273" s="63"/>
      <c r="D273" s="221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ht="15.75" customHeight="1">
      <c r="A274" s="157"/>
      <c r="B274" s="61"/>
      <c r="C274" s="63"/>
      <c r="D274" s="221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ht="15.75" customHeight="1">
      <c r="A275" s="157"/>
      <c r="B275" s="61"/>
      <c r="C275" s="63"/>
      <c r="D275" s="221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ht="15.75" customHeight="1">
      <c r="A276" s="157"/>
      <c r="B276" s="61"/>
      <c r="C276" s="63"/>
      <c r="D276" s="221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ht="15.75" customHeight="1">
      <c r="A277" s="157"/>
      <c r="B277" s="61"/>
      <c r="C277" s="63"/>
      <c r="D277" s="221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ht="15.75" customHeight="1">
      <c r="A278" s="157"/>
      <c r="B278" s="61"/>
      <c r="C278" s="63"/>
      <c r="D278" s="221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ht="15.75" customHeight="1">
      <c r="A279" s="157"/>
      <c r="B279" s="61"/>
      <c r="C279" s="63"/>
      <c r="D279" s="221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ht="15.75" customHeight="1">
      <c r="A280" s="157"/>
      <c r="B280" s="61"/>
      <c r="C280" s="63"/>
      <c r="D280" s="221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ht="15.75" customHeight="1">
      <c r="A281" s="157"/>
      <c r="B281" s="61"/>
      <c r="C281" s="63"/>
      <c r="D281" s="221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ht="15.75" customHeight="1">
      <c r="A282" s="157"/>
      <c r="B282" s="61"/>
      <c r="C282" s="63"/>
      <c r="D282" s="221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ht="15.75" customHeight="1">
      <c r="A283" s="157"/>
      <c r="B283" s="61"/>
      <c r="C283" s="63"/>
      <c r="D283" s="221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ht="15.75" customHeight="1">
      <c r="A284" s="157"/>
      <c r="B284" s="61"/>
      <c r="C284" s="63"/>
      <c r="D284" s="221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ht="15.75" customHeight="1">
      <c r="A285" s="157"/>
      <c r="B285" s="61"/>
      <c r="C285" s="63"/>
      <c r="D285" s="221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ht="15.75" customHeight="1">
      <c r="A286" s="157"/>
      <c r="B286" s="61"/>
      <c r="C286" s="63"/>
      <c r="D286" s="221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ht="15.75" customHeight="1">
      <c r="A287" s="157"/>
      <c r="B287" s="61"/>
      <c r="C287" s="63"/>
      <c r="D287" s="221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ht="15.75" customHeight="1">
      <c r="A288" s="157"/>
      <c r="B288" s="61"/>
      <c r="C288" s="63"/>
      <c r="D288" s="221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ht="15.75" customHeight="1">
      <c r="A289" s="157"/>
      <c r="B289" s="61"/>
      <c r="C289" s="63"/>
      <c r="D289" s="221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ht="15.75" customHeight="1">
      <c r="A290" s="157"/>
      <c r="B290" s="61"/>
      <c r="C290" s="63"/>
      <c r="D290" s="221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ht="15.75" customHeight="1">
      <c r="A291" s="157"/>
      <c r="B291" s="61"/>
      <c r="C291" s="63"/>
      <c r="D291" s="221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ht="15.75" customHeight="1">
      <c r="A292" s="157"/>
      <c r="B292" s="61"/>
      <c r="C292" s="63"/>
      <c r="D292" s="221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ht="15.75" customHeight="1">
      <c r="A293" s="157"/>
      <c r="B293" s="61"/>
      <c r="C293" s="63"/>
      <c r="D293" s="221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ht="15.75" customHeight="1">
      <c r="A294" s="157"/>
      <c r="B294" s="61"/>
      <c r="C294" s="63"/>
      <c r="D294" s="221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ht="15.75" customHeight="1">
      <c r="A295" s="157"/>
      <c r="B295" s="61"/>
      <c r="C295" s="63"/>
      <c r="D295" s="221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ht="15.75" customHeight="1">
      <c r="A296" s="157"/>
      <c r="B296" s="61"/>
      <c r="C296" s="63"/>
      <c r="D296" s="221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ht="15.75" customHeight="1">
      <c r="A297" s="157"/>
      <c r="B297" s="61"/>
      <c r="C297" s="63"/>
      <c r="D297" s="221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ht="15.75" customHeight="1">
      <c r="A298" s="157"/>
      <c r="B298" s="61"/>
      <c r="C298" s="63"/>
      <c r="D298" s="221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ht="15.75" customHeight="1">
      <c r="A299" s="157"/>
      <c r="B299" s="61"/>
      <c r="C299" s="63"/>
      <c r="D299" s="221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ht="15.75" customHeight="1">
      <c r="A300" s="157"/>
      <c r="B300" s="61"/>
      <c r="C300" s="63"/>
      <c r="D300" s="221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ht="15.75" customHeight="1">
      <c r="A301" s="157"/>
      <c r="B301" s="61"/>
      <c r="C301" s="63"/>
      <c r="D301" s="221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ht="15.75" customHeight="1">
      <c r="A302" s="157"/>
      <c r="B302" s="61"/>
      <c r="C302" s="63"/>
      <c r="D302" s="221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ht="15.75" customHeight="1">
      <c r="A303" s="157"/>
      <c r="B303" s="61"/>
      <c r="C303" s="63"/>
      <c r="D303" s="221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ht="15.75" customHeight="1">
      <c r="A304" s="157"/>
      <c r="B304" s="61"/>
      <c r="C304" s="63"/>
      <c r="D304" s="221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ht="15.75" customHeight="1">
      <c r="A305" s="157"/>
      <c r="B305" s="61"/>
      <c r="C305" s="63"/>
      <c r="D305" s="221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ht="15.75" customHeight="1">
      <c r="A306" s="157"/>
      <c r="B306" s="61"/>
      <c r="C306" s="63"/>
      <c r="D306" s="221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ht="15.75" customHeight="1">
      <c r="A307" s="157"/>
      <c r="B307" s="61"/>
      <c r="C307" s="63"/>
      <c r="D307" s="221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ht="15.75" customHeight="1">
      <c r="A308" s="157"/>
      <c r="B308" s="61"/>
      <c r="C308" s="63"/>
      <c r="D308" s="221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ht="15.75" customHeight="1">
      <c r="A309" s="157"/>
      <c r="B309" s="61"/>
      <c r="C309" s="63"/>
      <c r="D309" s="221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ht="15.75" customHeight="1">
      <c r="A310" s="157"/>
      <c r="B310" s="61"/>
      <c r="C310" s="63"/>
      <c r="D310" s="221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ht="15.75" customHeight="1">
      <c r="A311" s="157"/>
      <c r="B311" s="61"/>
      <c r="C311" s="63"/>
      <c r="D311" s="221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ht="15.75" customHeight="1">
      <c r="A312" s="157"/>
      <c r="B312" s="61"/>
      <c r="C312" s="63"/>
      <c r="D312" s="221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ht="15.75" customHeight="1">
      <c r="A313" s="157"/>
      <c r="B313" s="61"/>
      <c r="C313" s="63"/>
      <c r="D313" s="221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222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ht="15.75" customHeight="1">
      <c r="A314" s="157"/>
      <c r="B314" s="61"/>
      <c r="C314" s="63"/>
      <c r="D314" s="221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222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ht="15.75" customHeight="1">
      <c r="A315" s="157"/>
      <c r="B315" s="61"/>
      <c r="C315" s="63"/>
      <c r="D315" s="221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222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ht="15.75" customHeight="1">
      <c r="A316" s="157"/>
      <c r="B316" s="61"/>
      <c r="C316" s="63"/>
      <c r="D316" s="221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222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ht="15.75" customHeight="1">
      <c r="A317" s="157"/>
      <c r="B317" s="61"/>
      <c r="C317" s="63"/>
      <c r="D317" s="221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222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ht="15.75" customHeight="1">
      <c r="A318" s="157"/>
      <c r="B318" s="61"/>
      <c r="C318" s="63"/>
      <c r="D318" s="221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222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ht="15.75" customHeight="1">
      <c r="A319" s="157"/>
      <c r="B319" s="61"/>
      <c r="C319" s="63"/>
      <c r="D319" s="221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222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ht="15.75" customHeight="1">
      <c r="A320" s="157"/>
      <c r="B320" s="61"/>
      <c r="C320" s="63"/>
      <c r="D320" s="221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222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ht="15.75" customHeight="1">
      <c r="A321" s="157"/>
      <c r="B321" s="61"/>
      <c r="C321" s="63"/>
      <c r="D321" s="221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222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ht="15.75" customHeight="1">
      <c r="A322" s="157"/>
      <c r="B322" s="61"/>
      <c r="C322" s="63"/>
      <c r="D322" s="221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222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ht="15.75" customHeight="1">
      <c r="A323" s="157"/>
      <c r="B323" s="61"/>
      <c r="C323" s="63"/>
      <c r="D323" s="221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222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ht="15.75" customHeight="1">
      <c r="A324" s="157"/>
      <c r="B324" s="61"/>
      <c r="C324" s="63"/>
      <c r="D324" s="221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222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ht="15.75" customHeight="1">
      <c r="A325" s="157"/>
      <c r="B325" s="61"/>
      <c r="C325" s="63"/>
      <c r="D325" s="221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222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ht="15.75" customHeight="1">
      <c r="A326" s="157"/>
      <c r="B326" s="61"/>
      <c r="C326" s="63"/>
      <c r="D326" s="221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222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ht="15.75" customHeight="1">
      <c r="A327" s="157"/>
      <c r="B327" s="61"/>
      <c r="C327" s="63"/>
      <c r="D327" s="221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222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ht="15.75" customHeight="1">
      <c r="A328" s="157"/>
      <c r="B328" s="61"/>
      <c r="C328" s="63"/>
      <c r="D328" s="221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222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ht="15.75" customHeight="1">
      <c r="A329" s="157"/>
      <c r="B329" s="61"/>
      <c r="C329" s="63"/>
      <c r="D329" s="221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222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ht="15.75" customHeight="1">
      <c r="A330" s="157"/>
      <c r="B330" s="61"/>
      <c r="C330" s="63"/>
      <c r="D330" s="221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222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ht="15.75" customHeight="1">
      <c r="A331" s="157"/>
      <c r="B331" s="61"/>
      <c r="C331" s="63"/>
      <c r="D331" s="221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222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ht="15.75" customHeight="1">
      <c r="A332" s="157"/>
      <c r="B332" s="61"/>
      <c r="C332" s="63"/>
      <c r="D332" s="221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222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ht="15.75" customHeight="1">
      <c r="A333" s="157"/>
      <c r="B333" s="61"/>
      <c r="C333" s="63"/>
      <c r="D333" s="221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222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ht="15.75" customHeight="1">
      <c r="A334" s="157"/>
      <c r="B334" s="61"/>
      <c r="C334" s="63"/>
      <c r="D334" s="221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222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ht="15.75" customHeight="1">
      <c r="A335" s="157"/>
      <c r="B335" s="61"/>
      <c r="C335" s="63"/>
      <c r="D335" s="221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222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ht="15.75" customHeight="1">
      <c r="A336" s="157"/>
      <c r="B336" s="61"/>
      <c r="C336" s="63"/>
      <c r="D336" s="221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222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ht="15.75" customHeight="1">
      <c r="A337" s="157"/>
      <c r="B337" s="61"/>
      <c r="C337" s="63"/>
      <c r="D337" s="221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222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ht="15.75" customHeight="1">
      <c r="A338" s="157"/>
      <c r="B338" s="61"/>
      <c r="C338" s="63"/>
      <c r="D338" s="221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222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ht="15.75" customHeight="1">
      <c r="A339" s="157"/>
      <c r="B339" s="61"/>
      <c r="C339" s="63"/>
      <c r="D339" s="221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222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ht="15.75" customHeight="1">
      <c r="A340" s="157"/>
      <c r="B340" s="61"/>
      <c r="C340" s="63"/>
      <c r="D340" s="221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222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ht="15.75" customHeight="1">
      <c r="A341" s="157"/>
      <c r="B341" s="61"/>
      <c r="C341" s="63"/>
      <c r="D341" s="221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222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ht="15.75" customHeight="1">
      <c r="A342" s="157"/>
      <c r="B342" s="61"/>
      <c r="C342" s="63"/>
      <c r="D342" s="221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222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ht="15.75" customHeight="1">
      <c r="A343" s="157"/>
      <c r="B343" s="61"/>
      <c r="C343" s="63"/>
      <c r="D343" s="221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222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ht="15.75" customHeight="1">
      <c r="A344" s="157"/>
      <c r="B344" s="61"/>
      <c r="C344" s="63"/>
      <c r="D344" s="221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222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ht="15.75" customHeight="1">
      <c r="A345" s="157"/>
      <c r="B345" s="61"/>
      <c r="C345" s="63"/>
      <c r="D345" s="221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222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ht="15.75" customHeight="1">
      <c r="A346" s="157"/>
      <c r="B346" s="61"/>
      <c r="C346" s="63"/>
      <c r="D346" s="221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222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ht="15.75" customHeight="1">
      <c r="A347" s="157"/>
      <c r="B347" s="61"/>
      <c r="C347" s="63"/>
      <c r="D347" s="221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222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ht="15.75" customHeight="1">
      <c r="A348" s="157"/>
      <c r="B348" s="61"/>
      <c r="C348" s="63"/>
      <c r="D348" s="221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222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ht="15.75" customHeight="1">
      <c r="A349" s="157"/>
      <c r="B349" s="61"/>
      <c r="C349" s="63"/>
      <c r="D349" s="221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222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ht="15.75" customHeight="1">
      <c r="A350" s="157"/>
      <c r="B350" s="61"/>
      <c r="C350" s="63"/>
      <c r="D350" s="221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222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ht="15.75" customHeight="1">
      <c r="A351" s="157"/>
      <c r="B351" s="61"/>
      <c r="C351" s="63"/>
      <c r="D351" s="221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222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ht="15.75" customHeight="1">
      <c r="A352" s="157"/>
      <c r="B352" s="61"/>
      <c r="C352" s="63"/>
      <c r="D352" s="221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222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ht="15.75" customHeight="1">
      <c r="A353" s="157"/>
      <c r="B353" s="61"/>
      <c r="C353" s="63"/>
      <c r="D353" s="221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222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ht="15.75" customHeight="1">
      <c r="A354" s="157"/>
      <c r="B354" s="61"/>
      <c r="C354" s="63"/>
      <c r="D354" s="221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222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ht="15.75" customHeight="1">
      <c r="A355" s="157"/>
      <c r="B355" s="61"/>
      <c r="C355" s="63"/>
      <c r="D355" s="221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222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ht="15.75" customHeight="1">
      <c r="A356" s="157"/>
      <c r="B356" s="61"/>
      <c r="C356" s="63"/>
      <c r="D356" s="221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222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ht="15.75" customHeight="1">
      <c r="A357" s="157"/>
      <c r="B357" s="61"/>
      <c r="C357" s="63"/>
      <c r="D357" s="221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222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ht="15.75" customHeight="1">
      <c r="A358" s="157"/>
      <c r="B358" s="61"/>
      <c r="C358" s="63"/>
      <c r="D358" s="221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222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ht="15.75" customHeight="1">
      <c r="A359" s="157"/>
      <c r="B359" s="61"/>
      <c r="C359" s="63"/>
      <c r="D359" s="221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222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ht="15.75" customHeight="1">
      <c r="A360" s="157"/>
      <c r="B360" s="61"/>
      <c r="C360" s="63"/>
      <c r="D360" s="221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222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ht="15.75" customHeight="1">
      <c r="A361" s="157"/>
      <c r="B361" s="61"/>
      <c r="C361" s="63"/>
      <c r="D361" s="221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222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ht="15.75" customHeight="1">
      <c r="A362" s="157"/>
      <c r="B362" s="61"/>
      <c r="C362" s="63"/>
      <c r="D362" s="221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222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ht="15.75" customHeight="1">
      <c r="A363" s="157"/>
      <c r="B363" s="61"/>
      <c r="C363" s="63"/>
      <c r="D363" s="221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222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ht="15.75" customHeight="1">
      <c r="A364" s="157"/>
      <c r="B364" s="61"/>
      <c r="C364" s="63"/>
      <c r="D364" s="221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222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ht="15.75" customHeight="1">
      <c r="A365" s="157"/>
      <c r="B365" s="61"/>
      <c r="C365" s="63"/>
      <c r="D365" s="221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222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ht="15.75" customHeight="1">
      <c r="A366" s="157"/>
      <c r="B366" s="61"/>
      <c r="C366" s="63"/>
      <c r="D366" s="221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222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ht="15.75" customHeight="1">
      <c r="A367" s="157"/>
      <c r="B367" s="61"/>
      <c r="C367" s="63"/>
      <c r="D367" s="221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222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ht="15.75" customHeight="1">
      <c r="A368" s="157"/>
      <c r="B368" s="61"/>
      <c r="C368" s="63"/>
      <c r="D368" s="221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222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ht="15.75" customHeight="1">
      <c r="A369" s="157"/>
      <c r="B369" s="61"/>
      <c r="C369" s="63"/>
      <c r="D369" s="221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222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ht="15.75" customHeight="1">
      <c r="A370" s="157"/>
      <c r="B370" s="61"/>
      <c r="C370" s="63"/>
      <c r="D370" s="221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222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ht="15.75" customHeight="1">
      <c r="A371" s="157"/>
      <c r="B371" s="61"/>
      <c r="C371" s="63"/>
      <c r="D371" s="221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222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ht="15.75" customHeight="1">
      <c r="A372" s="157"/>
      <c r="B372" s="61"/>
      <c r="C372" s="63"/>
      <c r="D372" s="221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222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ht="15.75" customHeight="1">
      <c r="A373" s="157"/>
      <c r="B373" s="61"/>
      <c r="C373" s="63"/>
      <c r="D373" s="221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222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ht="15.75" customHeight="1">
      <c r="A374" s="157"/>
      <c r="B374" s="61"/>
      <c r="C374" s="63"/>
      <c r="D374" s="221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222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ht="15.75" customHeight="1">
      <c r="A375" s="157"/>
      <c r="B375" s="61"/>
      <c r="C375" s="63"/>
      <c r="D375" s="221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222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ht="15.75" customHeight="1">
      <c r="A376" s="157"/>
      <c r="B376" s="61"/>
      <c r="C376" s="63"/>
      <c r="D376" s="221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222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ht="15.75" customHeight="1">
      <c r="A377" s="157"/>
      <c r="B377" s="61"/>
      <c r="C377" s="63"/>
      <c r="D377" s="221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222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ht="15.75" customHeight="1">
      <c r="A378" s="157"/>
      <c r="B378" s="61"/>
      <c r="C378" s="63"/>
      <c r="D378" s="221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222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ht="15.75" customHeight="1">
      <c r="A379" s="157"/>
      <c r="B379" s="61"/>
      <c r="C379" s="63"/>
      <c r="D379" s="221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222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ht="15.75" customHeight="1">
      <c r="A380" s="157"/>
      <c r="B380" s="61"/>
      <c r="C380" s="63"/>
      <c r="D380" s="221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222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ht="15.75" customHeight="1">
      <c r="A381" s="157"/>
      <c r="B381" s="61"/>
      <c r="C381" s="63"/>
      <c r="D381" s="221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222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ht="15.75" customHeight="1">
      <c r="A382" s="157"/>
      <c r="B382" s="61"/>
      <c r="C382" s="63"/>
      <c r="D382" s="221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222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ht="15.75" customHeight="1">
      <c r="A383" s="157"/>
      <c r="B383" s="61"/>
      <c r="C383" s="63"/>
      <c r="D383" s="221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222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ht="15.75" customHeight="1">
      <c r="A384" s="157"/>
      <c r="B384" s="61"/>
      <c r="C384" s="63"/>
      <c r="D384" s="221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222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ht="15.75" customHeight="1">
      <c r="A385" s="157"/>
      <c r="B385" s="61"/>
      <c r="C385" s="63"/>
      <c r="D385" s="221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222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ht="15.75" customHeight="1">
      <c r="A386" s="157"/>
      <c r="B386" s="61"/>
      <c r="C386" s="63"/>
      <c r="D386" s="221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222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ht="15.75" customHeight="1">
      <c r="A387" s="157"/>
      <c r="B387" s="61"/>
      <c r="C387" s="63"/>
      <c r="D387" s="221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222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ht="15.75" customHeight="1">
      <c r="A388" s="157"/>
      <c r="B388" s="61"/>
      <c r="C388" s="63"/>
      <c r="D388" s="221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222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ht="15.75" customHeight="1">
      <c r="A389" s="157"/>
      <c r="B389" s="61"/>
      <c r="C389" s="63"/>
      <c r="D389" s="221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222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ht="15.75" customHeight="1">
      <c r="A390" s="157"/>
      <c r="B390" s="61"/>
      <c r="C390" s="63"/>
      <c r="D390" s="221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222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ht="15.75" customHeight="1">
      <c r="A391" s="157"/>
      <c r="B391" s="61"/>
      <c r="C391" s="63"/>
      <c r="D391" s="221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222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ht="15.75" customHeight="1">
      <c r="A392" s="157"/>
      <c r="B392" s="61"/>
      <c r="C392" s="63"/>
      <c r="D392" s="221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222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ht="15.75" customHeight="1">
      <c r="A393" s="157"/>
      <c r="B393" s="61"/>
      <c r="C393" s="63"/>
      <c r="D393" s="221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222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ht="15.75" customHeight="1">
      <c r="A394" s="157"/>
      <c r="B394" s="61"/>
      <c r="C394" s="63"/>
      <c r="D394" s="221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222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ht="15.75" customHeight="1">
      <c r="A395" s="157"/>
      <c r="B395" s="61"/>
      <c r="C395" s="63"/>
      <c r="D395" s="221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222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ht="15.75" customHeight="1">
      <c r="A396" s="157"/>
      <c r="B396" s="61"/>
      <c r="C396" s="63"/>
      <c r="D396" s="221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222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ht="15.75" customHeight="1">
      <c r="A397" s="157"/>
      <c r="B397" s="61"/>
      <c r="C397" s="63"/>
      <c r="D397" s="221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222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ht="15.75" customHeight="1">
      <c r="A398" s="157"/>
      <c r="B398" s="61"/>
      <c r="C398" s="63"/>
      <c r="D398" s="221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222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ht="15.75" customHeight="1">
      <c r="A399" s="157"/>
      <c r="B399" s="61"/>
      <c r="C399" s="63"/>
      <c r="D399" s="221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222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ht="15.75" customHeight="1">
      <c r="A400" s="157"/>
      <c r="B400" s="61"/>
      <c r="C400" s="63"/>
      <c r="D400" s="221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222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ht="15.75" customHeight="1">
      <c r="A401" s="157"/>
      <c r="B401" s="61"/>
      <c r="C401" s="63"/>
      <c r="D401" s="221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222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ht="15.75" customHeight="1">
      <c r="A402" s="157"/>
      <c r="B402" s="61"/>
      <c r="C402" s="63"/>
      <c r="D402" s="221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222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ht="15.75" customHeight="1">
      <c r="A403" s="157"/>
      <c r="B403" s="61"/>
      <c r="C403" s="63"/>
      <c r="D403" s="221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222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ht="15.75" customHeight="1">
      <c r="A404" s="157"/>
      <c r="B404" s="61"/>
      <c r="C404" s="63"/>
      <c r="D404" s="221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222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ht="15.75" customHeight="1">
      <c r="A405" s="157"/>
      <c r="B405" s="61"/>
      <c r="C405" s="63"/>
      <c r="D405" s="221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222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ht="15.75" customHeight="1">
      <c r="A406" s="157"/>
      <c r="B406" s="61"/>
      <c r="C406" s="63"/>
      <c r="D406" s="221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222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ht="15.75" customHeight="1">
      <c r="A407" s="157"/>
      <c r="B407" s="61"/>
      <c r="C407" s="63"/>
      <c r="D407" s="221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222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ht="15.75" customHeight="1">
      <c r="A408" s="157"/>
      <c r="B408" s="61"/>
      <c r="C408" s="63"/>
      <c r="D408" s="221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222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ht="15.75" customHeight="1">
      <c r="A409" s="157"/>
      <c r="B409" s="61"/>
      <c r="C409" s="63"/>
      <c r="D409" s="221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222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ht="15.75" customHeight="1">
      <c r="A410" s="157"/>
      <c r="B410" s="61"/>
      <c r="C410" s="63"/>
      <c r="D410" s="221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222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ht="15.75" customHeight="1">
      <c r="A411" s="157"/>
      <c r="B411" s="61"/>
      <c r="C411" s="63"/>
      <c r="D411" s="221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222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ht="15.75" customHeight="1">
      <c r="A412" s="157"/>
      <c r="B412" s="61"/>
      <c r="C412" s="63"/>
      <c r="D412" s="221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222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ht="15.75" customHeight="1">
      <c r="A413" s="157"/>
      <c r="B413" s="61"/>
      <c r="C413" s="63"/>
      <c r="D413" s="221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222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ht="15.75" customHeight="1">
      <c r="A414" s="157"/>
      <c r="B414" s="61"/>
      <c r="C414" s="63"/>
      <c r="D414" s="221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222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ht="15.75" customHeight="1">
      <c r="A415" s="157"/>
      <c r="B415" s="61"/>
      <c r="C415" s="63"/>
      <c r="D415" s="221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222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ht="15.75" customHeight="1">
      <c r="A416" s="157"/>
      <c r="B416" s="61"/>
      <c r="C416" s="63"/>
      <c r="D416" s="221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222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ht="15.75" customHeight="1">
      <c r="A417" s="157"/>
      <c r="B417" s="61"/>
      <c r="C417" s="63"/>
      <c r="D417" s="221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222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ht="15.75" customHeight="1">
      <c r="A418" s="157"/>
      <c r="B418" s="61"/>
      <c r="C418" s="63"/>
      <c r="D418" s="221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222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ht="15.75" customHeight="1">
      <c r="A419" s="157"/>
      <c r="B419" s="61"/>
      <c r="C419" s="63"/>
      <c r="D419" s="221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222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ht="15.75" customHeight="1">
      <c r="A420" s="157"/>
      <c r="B420" s="61"/>
      <c r="C420" s="63"/>
      <c r="D420" s="221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222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ht="15.75" customHeight="1">
      <c r="A421" s="157"/>
      <c r="B421" s="61"/>
      <c r="C421" s="63"/>
      <c r="D421" s="221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222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ht="15.75" customHeight="1">
      <c r="A422" s="157"/>
      <c r="B422" s="61"/>
      <c r="C422" s="63"/>
      <c r="D422" s="221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222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ht="15.75" customHeight="1">
      <c r="A423" s="157"/>
      <c r="B423" s="61"/>
      <c r="C423" s="63"/>
      <c r="D423" s="221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222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ht="15.75" customHeight="1">
      <c r="A424" s="157"/>
      <c r="B424" s="61"/>
      <c r="C424" s="63"/>
      <c r="D424" s="221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222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ht="15.75" customHeight="1">
      <c r="A425" s="157"/>
      <c r="B425" s="61"/>
      <c r="C425" s="63"/>
      <c r="D425" s="221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222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ht="15.75" customHeight="1">
      <c r="A426" s="157"/>
      <c r="B426" s="61"/>
      <c r="C426" s="63"/>
      <c r="D426" s="221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222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ht="15.75" customHeight="1">
      <c r="A427" s="157"/>
      <c r="B427" s="61"/>
      <c r="C427" s="63"/>
      <c r="D427" s="221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222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ht="15.75" customHeight="1">
      <c r="A428" s="157"/>
      <c r="B428" s="61"/>
      <c r="C428" s="63"/>
      <c r="D428" s="221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222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ht="15.75" customHeight="1">
      <c r="A429" s="157"/>
      <c r="B429" s="61"/>
      <c r="C429" s="63"/>
      <c r="D429" s="221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222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ht="15.75" customHeight="1">
      <c r="A430" s="157"/>
      <c r="B430" s="61"/>
      <c r="C430" s="63"/>
      <c r="D430" s="221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222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ht="15.75" customHeight="1">
      <c r="A431" s="157"/>
      <c r="B431" s="61"/>
      <c r="C431" s="63"/>
      <c r="D431" s="221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222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ht="15.75" customHeight="1">
      <c r="A432" s="157"/>
      <c r="B432" s="61"/>
      <c r="C432" s="63"/>
      <c r="D432" s="221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222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ht="15.75" customHeight="1">
      <c r="A433" s="157"/>
      <c r="B433" s="61"/>
      <c r="C433" s="63"/>
      <c r="D433" s="221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222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ht="15.75" customHeight="1">
      <c r="A434" s="157"/>
      <c r="B434" s="61"/>
      <c r="C434" s="63"/>
      <c r="D434" s="221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222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ht="15.75" customHeight="1">
      <c r="A435" s="157"/>
      <c r="B435" s="61"/>
      <c r="C435" s="63"/>
      <c r="D435" s="221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222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ht="15.75" customHeight="1">
      <c r="A436" s="157"/>
      <c r="B436" s="61"/>
      <c r="C436" s="63"/>
      <c r="D436" s="221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222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ht="15.75" customHeight="1">
      <c r="A437" s="157"/>
      <c r="B437" s="61"/>
      <c r="C437" s="63"/>
      <c r="D437" s="221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222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ht="15.75" customHeight="1">
      <c r="A438" s="157"/>
      <c r="B438" s="61"/>
      <c r="C438" s="63"/>
      <c r="D438" s="221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222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ht="15.75" customHeight="1">
      <c r="A439" s="157"/>
      <c r="B439" s="61"/>
      <c r="C439" s="63"/>
      <c r="D439" s="221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222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ht="15.75" customHeight="1">
      <c r="A440" s="157"/>
      <c r="B440" s="61"/>
      <c r="C440" s="63"/>
      <c r="D440" s="221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222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ht="15.75" customHeight="1">
      <c r="A441" s="157"/>
      <c r="B441" s="61"/>
      <c r="C441" s="63"/>
      <c r="D441" s="221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222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ht="15.75" customHeight="1">
      <c r="A442" s="157"/>
      <c r="B442" s="61"/>
      <c r="C442" s="63"/>
      <c r="D442" s="221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222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ht="15.75" customHeight="1">
      <c r="A443" s="157"/>
      <c r="B443" s="61"/>
      <c r="C443" s="63"/>
      <c r="D443" s="221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222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ht="15.75" customHeight="1">
      <c r="A444" s="157"/>
      <c r="B444" s="61"/>
      <c r="C444" s="63"/>
      <c r="D444" s="221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222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ht="15.75" customHeight="1">
      <c r="A445" s="157"/>
      <c r="B445" s="61"/>
      <c r="C445" s="63"/>
      <c r="D445" s="221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222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ht="15.75" customHeight="1">
      <c r="A446" s="157"/>
      <c r="B446" s="61"/>
      <c r="C446" s="63"/>
      <c r="D446" s="221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222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ht="15.75" customHeight="1">
      <c r="A447" s="157"/>
      <c r="B447" s="61"/>
      <c r="C447" s="63"/>
      <c r="D447" s="221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222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ht="15.75" customHeight="1">
      <c r="A448" s="157"/>
      <c r="B448" s="61"/>
      <c r="C448" s="63"/>
      <c r="D448" s="221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222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ht="15.75" customHeight="1">
      <c r="A449" s="157"/>
      <c r="B449" s="61"/>
      <c r="C449" s="63"/>
      <c r="D449" s="221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222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ht="15.75" customHeight="1">
      <c r="A450" s="157"/>
      <c r="B450" s="61"/>
      <c r="C450" s="63"/>
      <c r="D450" s="221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222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ht="15.75" customHeight="1">
      <c r="A451" s="157"/>
      <c r="B451" s="61"/>
      <c r="C451" s="63"/>
      <c r="D451" s="221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222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ht="15.75" customHeight="1">
      <c r="A452" s="157"/>
      <c r="B452" s="61"/>
      <c r="C452" s="63"/>
      <c r="D452" s="221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222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ht="15.75" customHeight="1">
      <c r="A453" s="157"/>
      <c r="B453" s="61"/>
      <c r="C453" s="63"/>
      <c r="D453" s="221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222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ht="15.75" customHeight="1">
      <c r="A454" s="157"/>
      <c r="B454" s="61"/>
      <c r="C454" s="63"/>
      <c r="D454" s="221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222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ht="15.75" customHeight="1">
      <c r="A455" s="157"/>
      <c r="B455" s="61"/>
      <c r="C455" s="63"/>
      <c r="D455" s="221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222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ht="15.75" customHeight="1">
      <c r="A456" s="157"/>
      <c r="B456" s="61"/>
      <c r="C456" s="63"/>
      <c r="D456" s="221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222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ht="15.75" customHeight="1">
      <c r="A457" s="157"/>
      <c r="B457" s="61"/>
      <c r="C457" s="63"/>
      <c r="D457" s="221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222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ht="15.75" customHeight="1">
      <c r="A458" s="157"/>
      <c r="B458" s="61"/>
      <c r="C458" s="63"/>
      <c r="D458" s="221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222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ht="15.75" customHeight="1">
      <c r="A459" s="157"/>
      <c r="B459" s="61"/>
      <c r="C459" s="63"/>
      <c r="D459" s="221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222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ht="15.75" customHeight="1">
      <c r="A460" s="157"/>
      <c r="B460" s="61"/>
      <c r="C460" s="63"/>
      <c r="D460" s="221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222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ht="15.75" customHeight="1">
      <c r="A461" s="157"/>
      <c r="B461" s="61"/>
      <c r="C461" s="63"/>
      <c r="D461" s="221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222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ht="15.75" customHeight="1">
      <c r="A462" s="157"/>
      <c r="B462" s="61"/>
      <c r="C462" s="63"/>
      <c r="D462" s="221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222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ht="15.75" customHeight="1">
      <c r="A463" s="157"/>
      <c r="B463" s="61"/>
      <c r="C463" s="63"/>
      <c r="D463" s="221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222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ht="15.75" customHeight="1">
      <c r="A464" s="157"/>
      <c r="B464" s="61"/>
      <c r="C464" s="63"/>
      <c r="D464" s="221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222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ht="15.75" customHeight="1">
      <c r="A465" s="157"/>
      <c r="B465" s="61"/>
      <c r="C465" s="63"/>
      <c r="D465" s="221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222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ht="15.75" customHeight="1">
      <c r="A466" s="157"/>
      <c r="B466" s="61"/>
      <c r="C466" s="63"/>
      <c r="D466" s="221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222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ht="15.75" customHeight="1">
      <c r="A467" s="157"/>
      <c r="B467" s="61"/>
      <c r="C467" s="63"/>
      <c r="D467" s="221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222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ht="15.75" customHeight="1">
      <c r="A468" s="157"/>
      <c r="B468" s="61"/>
      <c r="C468" s="63"/>
      <c r="D468" s="221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222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ht="15.75" customHeight="1">
      <c r="A469" s="157"/>
      <c r="B469" s="61"/>
      <c r="C469" s="63"/>
      <c r="D469" s="221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222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ht="15.75" customHeight="1">
      <c r="A470" s="157"/>
      <c r="B470" s="61"/>
      <c r="C470" s="63"/>
      <c r="D470" s="221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222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ht="15.75" customHeight="1">
      <c r="A471" s="157"/>
      <c r="B471" s="61"/>
      <c r="C471" s="63"/>
      <c r="D471" s="221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222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ht="15.75" customHeight="1">
      <c r="A472" s="157"/>
      <c r="B472" s="61"/>
      <c r="C472" s="63"/>
      <c r="D472" s="221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222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ht="15.75" customHeight="1">
      <c r="A473" s="157"/>
      <c r="B473" s="61"/>
      <c r="C473" s="63"/>
      <c r="D473" s="221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222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ht="15.75" customHeight="1">
      <c r="A474" s="157"/>
      <c r="B474" s="61"/>
      <c r="C474" s="63"/>
      <c r="D474" s="221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222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ht="15.75" customHeight="1">
      <c r="A475" s="157"/>
      <c r="B475" s="61"/>
      <c r="C475" s="63"/>
      <c r="D475" s="221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222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ht="15.75" customHeight="1">
      <c r="A476" s="157"/>
      <c r="B476" s="61"/>
      <c r="C476" s="63"/>
      <c r="D476" s="221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222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ht="15.75" customHeight="1">
      <c r="A477" s="157"/>
      <c r="B477" s="61"/>
      <c r="C477" s="63"/>
      <c r="D477" s="221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222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ht="15.75" customHeight="1">
      <c r="A478" s="157"/>
      <c r="B478" s="61"/>
      <c r="C478" s="63"/>
      <c r="D478" s="221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222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ht="15.75" customHeight="1">
      <c r="A479" s="157"/>
      <c r="B479" s="61"/>
      <c r="C479" s="63"/>
      <c r="D479" s="221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222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ht="15.75" customHeight="1">
      <c r="A480" s="157"/>
      <c r="B480" s="61"/>
      <c r="C480" s="63"/>
      <c r="D480" s="221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222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ht="15.75" customHeight="1">
      <c r="A481" s="157"/>
      <c r="B481" s="61"/>
      <c r="C481" s="63"/>
      <c r="D481" s="221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222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ht="15.75" customHeight="1">
      <c r="A482" s="157"/>
      <c r="B482" s="61"/>
      <c r="C482" s="63"/>
      <c r="D482" s="221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222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ht="15.75" customHeight="1">
      <c r="A483" s="157"/>
      <c r="B483" s="61"/>
      <c r="C483" s="63"/>
      <c r="D483" s="221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222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ht="15.75" customHeight="1">
      <c r="A484" s="157"/>
      <c r="B484" s="61"/>
      <c r="C484" s="63"/>
      <c r="D484" s="221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222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ht="15.75" customHeight="1">
      <c r="A485" s="157"/>
      <c r="B485" s="61"/>
      <c r="C485" s="63"/>
      <c r="D485" s="221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222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ht="15.75" customHeight="1">
      <c r="A486" s="157"/>
      <c r="B486" s="61"/>
      <c r="C486" s="63"/>
      <c r="D486" s="221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222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ht="15.75" customHeight="1">
      <c r="A487" s="157"/>
      <c r="B487" s="61"/>
      <c r="C487" s="63"/>
      <c r="D487" s="221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222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ht="15.75" customHeight="1">
      <c r="A488" s="157"/>
      <c r="B488" s="61"/>
      <c r="C488" s="63"/>
      <c r="D488" s="221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222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ht="15.75" customHeight="1">
      <c r="A489" s="157"/>
      <c r="B489" s="61"/>
      <c r="C489" s="63"/>
      <c r="D489" s="221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222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ht="15.75" customHeight="1">
      <c r="A490" s="157"/>
      <c r="B490" s="61"/>
      <c r="C490" s="63"/>
      <c r="D490" s="221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222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ht="15.75" customHeight="1">
      <c r="A491" s="157"/>
      <c r="B491" s="61"/>
      <c r="C491" s="63"/>
      <c r="D491" s="221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222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ht="15.75" customHeight="1">
      <c r="A492" s="157"/>
      <c r="B492" s="61"/>
      <c r="C492" s="63"/>
      <c r="D492" s="221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222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ht="15.75" customHeight="1">
      <c r="A493" s="157"/>
      <c r="B493" s="61"/>
      <c r="C493" s="63"/>
      <c r="D493" s="221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222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ht="15.75" customHeight="1">
      <c r="A494" s="157"/>
      <c r="B494" s="61"/>
      <c r="C494" s="63"/>
      <c r="D494" s="221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222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ht="15.75" customHeight="1">
      <c r="A495" s="157"/>
      <c r="B495" s="61"/>
      <c r="C495" s="63"/>
      <c r="D495" s="221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222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ht="15.75" customHeight="1">
      <c r="A496" s="157"/>
      <c r="B496" s="61"/>
      <c r="C496" s="63"/>
      <c r="D496" s="221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222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ht="15.75" customHeight="1">
      <c r="A497" s="157"/>
      <c r="B497" s="61"/>
      <c r="C497" s="63"/>
      <c r="D497" s="221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222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ht="15.75" customHeight="1">
      <c r="A498" s="157"/>
      <c r="B498" s="61"/>
      <c r="C498" s="63"/>
      <c r="D498" s="221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222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ht="15.75" customHeight="1">
      <c r="A499" s="157"/>
      <c r="B499" s="61"/>
      <c r="C499" s="63"/>
      <c r="D499" s="221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222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ht="15.75" customHeight="1">
      <c r="A500" s="157"/>
      <c r="B500" s="61"/>
      <c r="C500" s="63"/>
      <c r="D500" s="221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222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ht="15.75" customHeight="1">
      <c r="A501" s="157"/>
      <c r="B501" s="61"/>
      <c r="C501" s="63"/>
      <c r="D501" s="221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222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ht="15.75" customHeight="1">
      <c r="A502" s="157"/>
      <c r="B502" s="61"/>
      <c r="C502" s="63"/>
      <c r="D502" s="221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222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ht="15.75" customHeight="1">
      <c r="A503" s="157"/>
      <c r="B503" s="61"/>
      <c r="C503" s="63"/>
      <c r="D503" s="221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222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ht="15.75" customHeight="1">
      <c r="A504" s="157"/>
      <c r="B504" s="61"/>
      <c r="C504" s="63"/>
      <c r="D504" s="221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222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ht="15.75" customHeight="1">
      <c r="A505" s="157"/>
      <c r="B505" s="61"/>
      <c r="C505" s="63"/>
      <c r="D505" s="221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222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ht="15.75" customHeight="1">
      <c r="A506" s="157"/>
      <c r="B506" s="61"/>
      <c r="C506" s="63"/>
      <c r="D506" s="221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222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ht="15.75" customHeight="1">
      <c r="A507" s="157"/>
      <c r="B507" s="61"/>
      <c r="C507" s="63"/>
      <c r="D507" s="221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222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ht="15.75" customHeight="1">
      <c r="A508" s="157"/>
      <c r="B508" s="61"/>
      <c r="C508" s="63"/>
      <c r="D508" s="221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222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ht="15.75" customHeight="1">
      <c r="A509" s="157"/>
      <c r="B509" s="61"/>
      <c r="C509" s="63"/>
      <c r="D509" s="221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222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ht="15.75" customHeight="1">
      <c r="A510" s="157"/>
      <c r="B510" s="61"/>
      <c r="C510" s="63"/>
      <c r="D510" s="221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222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ht="15.75" customHeight="1">
      <c r="A511" s="157"/>
      <c r="B511" s="61"/>
      <c r="C511" s="63"/>
      <c r="D511" s="221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222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ht="15.75" customHeight="1">
      <c r="A512" s="157"/>
      <c r="B512" s="61"/>
      <c r="C512" s="63"/>
      <c r="D512" s="221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222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ht="15.75" customHeight="1">
      <c r="A513" s="157"/>
      <c r="B513" s="61"/>
      <c r="C513" s="63"/>
      <c r="D513" s="221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222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ht="15.75" customHeight="1">
      <c r="A514" s="157"/>
      <c r="B514" s="61"/>
      <c r="C514" s="63"/>
      <c r="D514" s="221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222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ht="15.75" customHeight="1">
      <c r="A515" s="157"/>
      <c r="B515" s="61"/>
      <c r="C515" s="63"/>
      <c r="D515" s="221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222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ht="15.75" customHeight="1">
      <c r="A516" s="157"/>
      <c r="B516" s="61"/>
      <c r="C516" s="63"/>
      <c r="D516" s="221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222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ht="15.75" customHeight="1">
      <c r="A517" s="157"/>
      <c r="B517" s="61"/>
      <c r="C517" s="63"/>
      <c r="D517" s="221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222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ht="15.75" customHeight="1">
      <c r="A518" s="157"/>
      <c r="B518" s="61"/>
      <c r="C518" s="63"/>
      <c r="D518" s="221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222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ht="15.75" customHeight="1">
      <c r="A519" s="157"/>
      <c r="B519" s="61"/>
      <c r="C519" s="63"/>
      <c r="D519" s="221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222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ht="15.75" customHeight="1">
      <c r="A520" s="157"/>
      <c r="B520" s="61"/>
      <c r="C520" s="63"/>
      <c r="D520" s="221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222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ht="15.75" customHeight="1">
      <c r="A521" s="157"/>
      <c r="B521" s="61"/>
      <c r="C521" s="63"/>
      <c r="D521" s="221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222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ht="15.75" customHeight="1">
      <c r="A522" s="157"/>
      <c r="B522" s="61"/>
      <c r="C522" s="63"/>
      <c r="D522" s="221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222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ht="15.75" customHeight="1">
      <c r="A523" s="157"/>
      <c r="B523" s="61"/>
      <c r="C523" s="63"/>
      <c r="D523" s="221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222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ht="15.75" customHeight="1">
      <c r="A524" s="157"/>
      <c r="B524" s="61"/>
      <c r="C524" s="63"/>
      <c r="D524" s="221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222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ht="15.75" customHeight="1">
      <c r="A525" s="157"/>
      <c r="B525" s="61"/>
      <c r="C525" s="63"/>
      <c r="D525" s="221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222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ht="15.75" customHeight="1">
      <c r="A526" s="157"/>
      <c r="B526" s="61"/>
      <c r="C526" s="63"/>
      <c r="D526" s="221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222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ht="15.75" customHeight="1">
      <c r="A527" s="157"/>
      <c r="B527" s="61"/>
      <c r="C527" s="63"/>
      <c r="D527" s="221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222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ht="15.75" customHeight="1">
      <c r="A528" s="157"/>
      <c r="B528" s="61"/>
      <c r="C528" s="63"/>
      <c r="D528" s="221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222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ht="15.75" customHeight="1">
      <c r="A529" s="157"/>
      <c r="B529" s="61"/>
      <c r="C529" s="63"/>
      <c r="D529" s="221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222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ht="15.75" customHeight="1">
      <c r="A530" s="157"/>
      <c r="B530" s="61"/>
      <c r="C530" s="63"/>
      <c r="D530" s="221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222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ht="15.75" customHeight="1">
      <c r="A531" s="157"/>
      <c r="B531" s="61"/>
      <c r="C531" s="63"/>
      <c r="D531" s="221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222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ht="15.75" customHeight="1">
      <c r="A532" s="157"/>
      <c r="B532" s="61"/>
      <c r="C532" s="63"/>
      <c r="D532" s="221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222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ht="15.75" customHeight="1">
      <c r="A533" s="157"/>
      <c r="B533" s="61"/>
      <c r="C533" s="63"/>
      <c r="D533" s="221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222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ht="15.75" customHeight="1">
      <c r="A534" s="157"/>
      <c r="B534" s="61"/>
      <c r="C534" s="63"/>
      <c r="D534" s="221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222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ht="15.75" customHeight="1">
      <c r="A535" s="157"/>
      <c r="B535" s="61"/>
      <c r="C535" s="63"/>
      <c r="D535" s="221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222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ht="15.75" customHeight="1">
      <c r="A536" s="157"/>
      <c r="B536" s="61"/>
      <c r="C536" s="63"/>
      <c r="D536" s="221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222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ht="15.75" customHeight="1">
      <c r="A537" s="157"/>
      <c r="B537" s="61"/>
      <c r="C537" s="63"/>
      <c r="D537" s="221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222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ht="15.75" customHeight="1">
      <c r="A538" s="157"/>
      <c r="B538" s="61"/>
      <c r="C538" s="63"/>
      <c r="D538" s="221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222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ht="15.75" customHeight="1">
      <c r="A539" s="157"/>
      <c r="B539" s="61"/>
      <c r="C539" s="63"/>
      <c r="D539" s="221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222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ht="15.75" customHeight="1">
      <c r="A540" s="157"/>
      <c r="B540" s="61"/>
      <c r="C540" s="63"/>
      <c r="D540" s="221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222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ht="15.75" customHeight="1">
      <c r="A541" s="157"/>
      <c r="B541" s="61"/>
      <c r="C541" s="63"/>
      <c r="D541" s="221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222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ht="15.75" customHeight="1">
      <c r="A542" s="157"/>
      <c r="B542" s="61"/>
      <c r="C542" s="63"/>
      <c r="D542" s="221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222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ht="15.75" customHeight="1">
      <c r="A543" s="157"/>
      <c r="B543" s="61"/>
      <c r="C543" s="63"/>
      <c r="D543" s="221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222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ht="15.75" customHeight="1">
      <c r="A544" s="157"/>
      <c r="B544" s="61"/>
      <c r="C544" s="63"/>
      <c r="D544" s="221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222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ht="15.75" customHeight="1">
      <c r="A545" s="157"/>
      <c r="B545" s="61"/>
      <c r="C545" s="63"/>
      <c r="D545" s="221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222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ht="15.75" customHeight="1">
      <c r="A546" s="157"/>
      <c r="B546" s="61"/>
      <c r="C546" s="63"/>
      <c r="D546" s="221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222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ht="15.75" customHeight="1">
      <c r="A547" s="157"/>
      <c r="B547" s="61"/>
      <c r="C547" s="63"/>
      <c r="D547" s="221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222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ht="15.75" customHeight="1">
      <c r="A548" s="157"/>
      <c r="B548" s="61"/>
      <c r="C548" s="63"/>
      <c r="D548" s="221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222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ht="15.75" customHeight="1">
      <c r="A549" s="157"/>
      <c r="B549" s="61"/>
      <c r="C549" s="63"/>
      <c r="D549" s="221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222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ht="15.75" customHeight="1">
      <c r="A550" s="157"/>
      <c r="B550" s="61"/>
      <c r="C550" s="63"/>
      <c r="D550" s="221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222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ht="15.75" customHeight="1">
      <c r="A551" s="157"/>
      <c r="B551" s="61"/>
      <c r="C551" s="63"/>
      <c r="D551" s="221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222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ht="15.75" customHeight="1">
      <c r="A552" s="157"/>
      <c r="B552" s="61"/>
      <c r="C552" s="63"/>
      <c r="D552" s="221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222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ht="15.75" customHeight="1">
      <c r="A553" s="157"/>
      <c r="B553" s="61"/>
      <c r="C553" s="63"/>
      <c r="D553" s="221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222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ht="15.75" customHeight="1">
      <c r="A554" s="157"/>
      <c r="B554" s="61"/>
      <c r="C554" s="63"/>
      <c r="D554" s="221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222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ht="15.75" customHeight="1">
      <c r="A555" s="157"/>
      <c r="B555" s="61"/>
      <c r="C555" s="63"/>
      <c r="D555" s="221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222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ht="15.75" customHeight="1">
      <c r="A556" s="157"/>
      <c r="B556" s="61"/>
      <c r="C556" s="63"/>
      <c r="D556" s="221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222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ht="15.75" customHeight="1">
      <c r="A557" s="157"/>
      <c r="B557" s="61"/>
      <c r="C557" s="63"/>
      <c r="D557" s="221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222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ht="15.75" customHeight="1">
      <c r="A558" s="157"/>
      <c r="B558" s="61"/>
      <c r="C558" s="63"/>
      <c r="D558" s="221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222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ht="15.75" customHeight="1">
      <c r="A559" s="157"/>
      <c r="B559" s="61"/>
      <c r="C559" s="63"/>
      <c r="D559" s="221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222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ht="15.75" customHeight="1">
      <c r="A560" s="157"/>
      <c r="B560" s="61"/>
      <c r="C560" s="63"/>
      <c r="D560" s="221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222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ht="15.75" customHeight="1">
      <c r="A561" s="157"/>
      <c r="B561" s="61"/>
      <c r="C561" s="63"/>
      <c r="D561" s="221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222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ht="15.75" customHeight="1">
      <c r="A562" s="157"/>
      <c r="B562" s="61"/>
      <c r="C562" s="63"/>
      <c r="D562" s="221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222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ht="15.75" customHeight="1">
      <c r="A563" s="157"/>
      <c r="B563" s="61"/>
      <c r="C563" s="63"/>
      <c r="D563" s="221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222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ht="15.75" customHeight="1">
      <c r="A564" s="157"/>
      <c r="B564" s="61"/>
      <c r="C564" s="63"/>
      <c r="D564" s="221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222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ht="15.75" customHeight="1">
      <c r="A565" s="157"/>
      <c r="B565" s="61"/>
      <c r="C565" s="63"/>
      <c r="D565" s="221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222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ht="15.75" customHeight="1">
      <c r="A566" s="157"/>
      <c r="B566" s="61"/>
      <c r="C566" s="63"/>
      <c r="D566" s="221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222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ht="15.75" customHeight="1">
      <c r="A567" s="157"/>
      <c r="B567" s="61"/>
      <c r="C567" s="63"/>
      <c r="D567" s="221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222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ht="15.75" customHeight="1">
      <c r="A568" s="157"/>
      <c r="B568" s="61"/>
      <c r="C568" s="63"/>
      <c r="D568" s="221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222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ht="15.75" customHeight="1">
      <c r="A569" s="157"/>
      <c r="B569" s="61"/>
      <c r="C569" s="63"/>
      <c r="D569" s="221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222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ht="15.75" customHeight="1">
      <c r="A570" s="157"/>
      <c r="B570" s="61"/>
      <c r="C570" s="63"/>
      <c r="D570" s="221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222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ht="15.75" customHeight="1">
      <c r="A571" s="157"/>
      <c r="B571" s="61"/>
      <c r="C571" s="63"/>
      <c r="D571" s="221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222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ht="15.75" customHeight="1">
      <c r="A572" s="157"/>
      <c r="B572" s="61"/>
      <c r="C572" s="63"/>
      <c r="D572" s="221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222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ht="15.75" customHeight="1">
      <c r="A573" s="157"/>
      <c r="B573" s="61"/>
      <c r="C573" s="63"/>
      <c r="D573" s="221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222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ht="15.75" customHeight="1">
      <c r="A574" s="157"/>
      <c r="B574" s="61"/>
      <c r="C574" s="63"/>
      <c r="D574" s="221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222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ht="15.75" customHeight="1">
      <c r="A575" s="157"/>
      <c r="B575" s="61"/>
      <c r="C575" s="63"/>
      <c r="D575" s="221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222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ht="15.75" customHeight="1">
      <c r="A576" s="157"/>
      <c r="B576" s="61"/>
      <c r="C576" s="63"/>
      <c r="D576" s="221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222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ht="15.75" customHeight="1">
      <c r="A577" s="157"/>
      <c r="B577" s="61"/>
      <c r="C577" s="63"/>
      <c r="D577" s="221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222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ht="15.75" customHeight="1">
      <c r="A578" s="157"/>
      <c r="B578" s="61"/>
      <c r="C578" s="63"/>
      <c r="D578" s="221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222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ht="15.75" customHeight="1">
      <c r="A579" s="157"/>
      <c r="B579" s="61"/>
      <c r="C579" s="63"/>
      <c r="D579" s="221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222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ht="15.75" customHeight="1">
      <c r="A580" s="157"/>
      <c r="B580" s="61"/>
      <c r="C580" s="63"/>
      <c r="D580" s="221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222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ht="15.75" customHeight="1">
      <c r="A581" s="157"/>
      <c r="B581" s="61"/>
      <c r="C581" s="63"/>
      <c r="D581" s="221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222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ht="15.75" customHeight="1">
      <c r="A582" s="157"/>
      <c r="B582" s="61"/>
      <c r="C582" s="63"/>
      <c r="D582" s="221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222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ht="15.75" customHeight="1">
      <c r="A583" s="157"/>
      <c r="B583" s="61"/>
      <c r="C583" s="63"/>
      <c r="D583" s="221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222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ht="15.75" customHeight="1">
      <c r="A584" s="157"/>
      <c r="B584" s="61"/>
      <c r="C584" s="63"/>
      <c r="D584" s="221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222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ht="15.75" customHeight="1">
      <c r="A585" s="157"/>
      <c r="B585" s="61"/>
      <c r="C585" s="63"/>
      <c r="D585" s="221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222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ht="15.75" customHeight="1">
      <c r="A586" s="157"/>
      <c r="B586" s="61"/>
      <c r="C586" s="63"/>
      <c r="D586" s="221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222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ht="15.75" customHeight="1">
      <c r="A587" s="157"/>
      <c r="B587" s="61"/>
      <c r="C587" s="63"/>
      <c r="D587" s="221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222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ht="15.75" customHeight="1">
      <c r="A588" s="157"/>
      <c r="B588" s="61"/>
      <c r="C588" s="63"/>
      <c r="D588" s="221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222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ht="15.75" customHeight="1">
      <c r="A589" s="157"/>
      <c r="B589" s="61"/>
      <c r="C589" s="63"/>
      <c r="D589" s="221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222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ht="15.75" customHeight="1">
      <c r="A590" s="157"/>
      <c r="B590" s="61"/>
      <c r="C590" s="63"/>
      <c r="D590" s="221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222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ht="15.75" customHeight="1">
      <c r="A591" s="157"/>
      <c r="B591" s="61"/>
      <c r="C591" s="63"/>
      <c r="D591" s="221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222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ht="15.75" customHeight="1">
      <c r="A592" s="157"/>
      <c r="B592" s="61"/>
      <c r="C592" s="63"/>
      <c r="D592" s="221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222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ht="15.75" customHeight="1">
      <c r="A593" s="157"/>
      <c r="B593" s="61"/>
      <c r="C593" s="63"/>
      <c r="D593" s="221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222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ht="15.75" customHeight="1">
      <c r="A594" s="157"/>
      <c r="B594" s="61"/>
      <c r="C594" s="63"/>
      <c r="D594" s="221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222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ht="15.75" customHeight="1">
      <c r="A595" s="157"/>
      <c r="B595" s="61"/>
      <c r="C595" s="63"/>
      <c r="D595" s="221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222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ht="15.75" customHeight="1">
      <c r="A596" s="157"/>
      <c r="B596" s="61"/>
      <c r="C596" s="63"/>
      <c r="D596" s="221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222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ht="15.75" customHeight="1">
      <c r="A597" s="157"/>
      <c r="B597" s="61"/>
      <c r="C597" s="63"/>
      <c r="D597" s="221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222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ht="15.75" customHeight="1">
      <c r="A598" s="157"/>
      <c r="B598" s="61"/>
      <c r="C598" s="63"/>
      <c r="D598" s="221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222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ht="15.75" customHeight="1">
      <c r="A599" s="157"/>
      <c r="B599" s="61"/>
      <c r="C599" s="63"/>
      <c r="D599" s="221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222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ht="15.75" customHeight="1">
      <c r="A600" s="157"/>
      <c r="B600" s="61"/>
      <c r="C600" s="63"/>
      <c r="D600" s="221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222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ht="15.75" customHeight="1">
      <c r="A601" s="157"/>
      <c r="B601" s="61"/>
      <c r="C601" s="63"/>
      <c r="D601" s="221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222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ht="15.75" customHeight="1">
      <c r="A602" s="157"/>
      <c r="B602" s="61"/>
      <c r="C602" s="63"/>
      <c r="D602" s="221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222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ht="15.75" customHeight="1">
      <c r="A603" s="157"/>
      <c r="B603" s="61"/>
      <c r="C603" s="63"/>
      <c r="D603" s="221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222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ht="15.75" customHeight="1">
      <c r="A604" s="157"/>
      <c r="B604" s="61"/>
      <c r="C604" s="63"/>
      <c r="D604" s="221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222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ht="15.75" customHeight="1">
      <c r="A605" s="157"/>
      <c r="B605" s="61"/>
      <c r="C605" s="63"/>
      <c r="D605" s="221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222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ht="15.75" customHeight="1">
      <c r="A606" s="157"/>
      <c r="B606" s="61"/>
      <c r="C606" s="63"/>
      <c r="D606" s="221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222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ht="15.75" customHeight="1">
      <c r="A607" s="157"/>
      <c r="B607" s="61"/>
      <c r="C607" s="63"/>
      <c r="D607" s="221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222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ht="15.75" customHeight="1">
      <c r="A608" s="157"/>
      <c r="B608" s="61"/>
      <c r="C608" s="63"/>
      <c r="D608" s="221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222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ht="15.75" customHeight="1">
      <c r="A609" s="157"/>
      <c r="B609" s="61"/>
      <c r="C609" s="63"/>
      <c r="D609" s="221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222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ht="15.75" customHeight="1">
      <c r="A610" s="157"/>
      <c r="B610" s="61"/>
      <c r="C610" s="63"/>
      <c r="D610" s="221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222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ht="15.75" customHeight="1">
      <c r="A611" s="157"/>
      <c r="B611" s="61"/>
      <c r="C611" s="63"/>
      <c r="D611" s="221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222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ht="15.75" customHeight="1">
      <c r="A612" s="157"/>
      <c r="B612" s="61"/>
      <c r="C612" s="63"/>
      <c r="D612" s="221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222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ht="15.75" customHeight="1">
      <c r="A613" s="157"/>
      <c r="B613" s="61"/>
      <c r="C613" s="63"/>
      <c r="D613" s="221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222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ht="15.75" customHeight="1">
      <c r="A614" s="157"/>
      <c r="B614" s="61"/>
      <c r="C614" s="63"/>
      <c r="D614" s="221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222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ht="15.75" customHeight="1">
      <c r="A615" s="157"/>
      <c r="B615" s="61"/>
      <c r="C615" s="63"/>
      <c r="D615" s="221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222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ht="15.75" customHeight="1">
      <c r="A616" s="157"/>
      <c r="B616" s="61"/>
      <c r="C616" s="63"/>
      <c r="D616" s="221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222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ht="15.75" customHeight="1">
      <c r="A617" s="157"/>
      <c r="B617" s="61"/>
      <c r="C617" s="63"/>
      <c r="D617" s="221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222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ht="15.75" customHeight="1">
      <c r="A618" s="157"/>
      <c r="B618" s="61"/>
      <c r="C618" s="63"/>
      <c r="D618" s="221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222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ht="15.75" customHeight="1">
      <c r="A619" s="157"/>
      <c r="B619" s="61"/>
      <c r="C619" s="63"/>
      <c r="D619" s="221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222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ht="15.75" customHeight="1">
      <c r="A620" s="157"/>
      <c r="B620" s="61"/>
      <c r="C620" s="63"/>
      <c r="D620" s="221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222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ht="15.75" customHeight="1">
      <c r="A621" s="157"/>
      <c r="B621" s="61"/>
      <c r="C621" s="63"/>
      <c r="D621" s="221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222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ht="15.75" customHeight="1">
      <c r="A622" s="157"/>
      <c r="B622" s="61"/>
      <c r="C622" s="63"/>
      <c r="D622" s="221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222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ht="15.75" customHeight="1">
      <c r="A623" s="157"/>
      <c r="B623" s="61"/>
      <c r="C623" s="63"/>
      <c r="D623" s="221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222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ht="15.75" customHeight="1">
      <c r="A624" s="157"/>
      <c r="B624" s="61"/>
      <c r="C624" s="63"/>
      <c r="D624" s="221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222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ht="15.75" customHeight="1">
      <c r="A625" s="157"/>
      <c r="B625" s="61"/>
      <c r="C625" s="63"/>
      <c r="D625" s="221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222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ht="15.75" customHeight="1">
      <c r="A626" s="157"/>
      <c r="B626" s="61"/>
      <c r="C626" s="63"/>
      <c r="D626" s="221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222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ht="15.75" customHeight="1">
      <c r="A627" s="157"/>
      <c r="B627" s="61"/>
      <c r="C627" s="63"/>
      <c r="D627" s="221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222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ht="15.75" customHeight="1">
      <c r="A628" s="157"/>
      <c r="B628" s="61"/>
      <c r="C628" s="63"/>
      <c r="D628" s="221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222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ht="15.75" customHeight="1">
      <c r="A629" s="157"/>
      <c r="B629" s="61"/>
      <c r="C629" s="63"/>
      <c r="D629" s="221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222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ht="15.75" customHeight="1">
      <c r="A630" s="157"/>
      <c r="B630" s="61"/>
      <c r="C630" s="63"/>
      <c r="D630" s="221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222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ht="15.75" customHeight="1">
      <c r="A631" s="157"/>
      <c r="B631" s="61"/>
      <c r="C631" s="63"/>
      <c r="D631" s="221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222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ht="15.75" customHeight="1">
      <c r="A632" s="157"/>
      <c r="B632" s="61"/>
      <c r="C632" s="63"/>
      <c r="D632" s="221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222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ht="15.75" customHeight="1">
      <c r="A633" s="157"/>
      <c r="B633" s="61"/>
      <c r="C633" s="63"/>
      <c r="D633" s="221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222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ht="15.75" customHeight="1">
      <c r="A634" s="157"/>
      <c r="B634" s="61"/>
      <c r="C634" s="63"/>
      <c r="D634" s="221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222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ht="15.75" customHeight="1">
      <c r="A635" s="157"/>
      <c r="B635" s="61"/>
      <c r="C635" s="63"/>
      <c r="D635" s="221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222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ht="15.75" customHeight="1">
      <c r="A636" s="157"/>
      <c r="B636" s="61"/>
      <c r="C636" s="63"/>
      <c r="D636" s="221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222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ht="15.75" customHeight="1">
      <c r="A637" s="157"/>
      <c r="B637" s="61"/>
      <c r="C637" s="63"/>
      <c r="D637" s="221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222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ht="15.75" customHeight="1">
      <c r="A638" s="157"/>
      <c r="B638" s="61"/>
      <c r="C638" s="63"/>
      <c r="D638" s="221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222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ht="15.75" customHeight="1">
      <c r="A639" s="157"/>
      <c r="B639" s="61"/>
      <c r="C639" s="63"/>
      <c r="D639" s="221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222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ht="15.75" customHeight="1">
      <c r="A640" s="157"/>
      <c r="B640" s="61"/>
      <c r="C640" s="63"/>
      <c r="D640" s="221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222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ht="15.75" customHeight="1">
      <c r="A641" s="157"/>
      <c r="B641" s="61"/>
      <c r="C641" s="63"/>
      <c r="D641" s="221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222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ht="15.75" customHeight="1">
      <c r="A642" s="157"/>
      <c r="B642" s="61"/>
      <c r="C642" s="63"/>
      <c r="D642" s="221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222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ht="15.75" customHeight="1">
      <c r="A643" s="157"/>
      <c r="B643" s="61"/>
      <c r="C643" s="63"/>
      <c r="D643" s="221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222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ht="15.75" customHeight="1">
      <c r="A644" s="157"/>
      <c r="B644" s="61"/>
      <c r="C644" s="63"/>
      <c r="D644" s="221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222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ht="15.75" customHeight="1">
      <c r="A645" s="157"/>
      <c r="B645" s="61"/>
      <c r="C645" s="63"/>
      <c r="D645" s="221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222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ht="15.75" customHeight="1">
      <c r="A646" s="157"/>
      <c r="B646" s="61"/>
      <c r="C646" s="63"/>
      <c r="D646" s="221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222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ht="15.75" customHeight="1">
      <c r="A647" s="157"/>
      <c r="B647" s="61"/>
      <c r="C647" s="63"/>
      <c r="D647" s="221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222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ht="15.75" customHeight="1">
      <c r="A648" s="157"/>
      <c r="B648" s="61"/>
      <c r="C648" s="63"/>
      <c r="D648" s="221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222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ht="15.75" customHeight="1">
      <c r="A649" s="157"/>
      <c r="B649" s="61"/>
      <c r="C649" s="63"/>
      <c r="D649" s="221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222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ht="15.75" customHeight="1">
      <c r="A650" s="157"/>
      <c r="B650" s="61"/>
      <c r="C650" s="63"/>
      <c r="D650" s="221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222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ht="15.75" customHeight="1">
      <c r="A651" s="157"/>
      <c r="B651" s="61"/>
      <c r="C651" s="63"/>
      <c r="D651" s="221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222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ht="15.75" customHeight="1">
      <c r="A652" s="157"/>
      <c r="B652" s="61"/>
      <c r="C652" s="63"/>
      <c r="D652" s="221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222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ht="15.75" customHeight="1">
      <c r="A653" s="157"/>
      <c r="B653" s="61"/>
      <c r="C653" s="63"/>
      <c r="D653" s="221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222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ht="15.75" customHeight="1">
      <c r="A654" s="157"/>
      <c r="B654" s="61"/>
      <c r="C654" s="63"/>
      <c r="D654" s="221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222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ht="15.75" customHeight="1">
      <c r="A655" s="157"/>
      <c r="B655" s="61"/>
      <c r="C655" s="63"/>
      <c r="D655" s="221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222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ht="15.75" customHeight="1">
      <c r="A656" s="157"/>
      <c r="B656" s="61"/>
      <c r="C656" s="63"/>
      <c r="D656" s="221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222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ht="15.75" customHeight="1">
      <c r="A657" s="157"/>
      <c r="B657" s="61"/>
      <c r="C657" s="63"/>
      <c r="D657" s="221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222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ht="15.75" customHeight="1">
      <c r="A658" s="157"/>
      <c r="B658" s="61"/>
      <c r="C658" s="63"/>
      <c r="D658" s="221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222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ht="15.75" customHeight="1">
      <c r="A659" s="157"/>
      <c r="B659" s="61"/>
      <c r="C659" s="63"/>
      <c r="D659" s="221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222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ht="15.75" customHeight="1">
      <c r="A660" s="157"/>
      <c r="B660" s="61"/>
      <c r="C660" s="63"/>
      <c r="D660" s="221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222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ht="15.75" customHeight="1">
      <c r="A661" s="157"/>
      <c r="B661" s="61"/>
      <c r="C661" s="63"/>
      <c r="D661" s="221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222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ht="15.75" customHeight="1">
      <c r="A662" s="157"/>
      <c r="B662" s="61"/>
      <c r="C662" s="63"/>
      <c r="D662" s="221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222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ht="15.75" customHeight="1">
      <c r="A663" s="157"/>
      <c r="B663" s="61"/>
      <c r="C663" s="63"/>
      <c r="D663" s="221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222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ht="15.75" customHeight="1">
      <c r="A664" s="157"/>
      <c r="B664" s="61"/>
      <c r="C664" s="63"/>
      <c r="D664" s="221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222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ht="15.75" customHeight="1">
      <c r="A665" s="157"/>
      <c r="B665" s="61"/>
      <c r="C665" s="63"/>
      <c r="D665" s="221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222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ht="15.75" customHeight="1">
      <c r="A666" s="157"/>
      <c r="B666" s="61"/>
      <c r="C666" s="63"/>
      <c r="D666" s="221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222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ht="15.75" customHeight="1">
      <c r="A667" s="157"/>
      <c r="B667" s="61"/>
      <c r="C667" s="63"/>
      <c r="D667" s="221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222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ht="15.75" customHeight="1">
      <c r="A668" s="157"/>
      <c r="B668" s="61"/>
      <c r="C668" s="63"/>
      <c r="D668" s="221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222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ht="15.75" customHeight="1">
      <c r="A669" s="157"/>
      <c r="B669" s="61"/>
      <c r="C669" s="63"/>
      <c r="D669" s="221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222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ht="15.75" customHeight="1">
      <c r="A670" s="157"/>
      <c r="B670" s="61"/>
      <c r="C670" s="63"/>
      <c r="D670" s="221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222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ht="15.75" customHeight="1">
      <c r="A671" s="157"/>
      <c r="B671" s="61"/>
      <c r="C671" s="63"/>
      <c r="D671" s="221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222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ht="15.75" customHeight="1">
      <c r="A672" s="157"/>
      <c r="B672" s="61"/>
      <c r="C672" s="63"/>
      <c r="D672" s="221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222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ht="15.75" customHeight="1">
      <c r="A673" s="157"/>
      <c r="B673" s="61"/>
      <c r="C673" s="63"/>
      <c r="D673" s="221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222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ht="15.75" customHeight="1">
      <c r="A674" s="157"/>
      <c r="B674" s="61"/>
      <c r="C674" s="63"/>
      <c r="D674" s="221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222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ht="15.75" customHeight="1">
      <c r="A675" s="157"/>
      <c r="B675" s="61"/>
      <c r="C675" s="63"/>
      <c r="D675" s="221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222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ht="15.75" customHeight="1">
      <c r="A676" s="157"/>
      <c r="B676" s="61"/>
      <c r="C676" s="63"/>
      <c r="D676" s="221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222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ht="15.75" customHeight="1">
      <c r="A677" s="157"/>
      <c r="B677" s="61"/>
      <c r="C677" s="63"/>
      <c r="D677" s="221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222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ht="15.75" customHeight="1">
      <c r="A678" s="157"/>
      <c r="B678" s="61"/>
      <c r="C678" s="63"/>
      <c r="D678" s="221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222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ht="15.75" customHeight="1">
      <c r="A679" s="157"/>
      <c r="B679" s="61"/>
      <c r="C679" s="63"/>
      <c r="D679" s="221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222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ht="15.75" customHeight="1">
      <c r="A680" s="157"/>
      <c r="B680" s="61"/>
      <c r="C680" s="63"/>
      <c r="D680" s="221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222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ht="15.75" customHeight="1">
      <c r="A681" s="157"/>
      <c r="B681" s="61"/>
      <c r="C681" s="63"/>
      <c r="D681" s="221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222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ht="15.75" customHeight="1">
      <c r="A682" s="157"/>
      <c r="B682" s="61"/>
      <c r="C682" s="63"/>
      <c r="D682" s="221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222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ht="15.75" customHeight="1">
      <c r="A683" s="157"/>
      <c r="B683" s="61"/>
      <c r="C683" s="63"/>
      <c r="D683" s="221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222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ht="15.75" customHeight="1">
      <c r="A684" s="157"/>
      <c r="B684" s="61"/>
      <c r="C684" s="63"/>
      <c r="D684" s="221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222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ht="15.75" customHeight="1">
      <c r="A685" s="157"/>
      <c r="B685" s="61"/>
      <c r="C685" s="63"/>
      <c r="D685" s="221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222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ht="15.75" customHeight="1">
      <c r="A686" s="157"/>
      <c r="B686" s="61"/>
      <c r="C686" s="63"/>
      <c r="D686" s="221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222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ht="15.75" customHeight="1">
      <c r="A687" s="157"/>
      <c r="B687" s="61"/>
      <c r="C687" s="63"/>
      <c r="D687" s="221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222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ht="15.75" customHeight="1">
      <c r="A688" s="157"/>
      <c r="B688" s="61"/>
      <c r="C688" s="63"/>
      <c r="D688" s="221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222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ht="15.75" customHeight="1">
      <c r="A689" s="157"/>
      <c r="B689" s="61"/>
      <c r="C689" s="63"/>
      <c r="D689" s="221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222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ht="15.75" customHeight="1">
      <c r="A690" s="157"/>
      <c r="B690" s="61"/>
      <c r="C690" s="63"/>
      <c r="D690" s="221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222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ht="15.75" customHeight="1">
      <c r="A691" s="157"/>
      <c r="B691" s="61"/>
      <c r="C691" s="63"/>
      <c r="D691" s="221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222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ht="15.75" customHeight="1">
      <c r="A692" s="157"/>
      <c r="B692" s="61"/>
      <c r="C692" s="63"/>
      <c r="D692" s="221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222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ht="15.75" customHeight="1">
      <c r="A693" s="157"/>
      <c r="B693" s="61"/>
      <c r="C693" s="63"/>
      <c r="D693" s="221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222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ht="15.75" customHeight="1">
      <c r="A694" s="157"/>
      <c r="B694" s="61"/>
      <c r="C694" s="63"/>
      <c r="D694" s="221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222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ht="15.75" customHeight="1">
      <c r="A695" s="157"/>
      <c r="B695" s="61"/>
      <c r="C695" s="63"/>
      <c r="D695" s="221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222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ht="15.75" customHeight="1">
      <c r="A696" s="157"/>
      <c r="B696" s="61"/>
      <c r="C696" s="63"/>
      <c r="D696" s="221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222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ht="15.75" customHeight="1">
      <c r="A697" s="157"/>
      <c r="B697" s="61"/>
      <c r="C697" s="63"/>
      <c r="D697" s="221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222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ht="15.75" customHeight="1">
      <c r="A698" s="157"/>
      <c r="B698" s="61"/>
      <c r="C698" s="63"/>
      <c r="D698" s="221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222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ht="15.75" customHeight="1">
      <c r="A699" s="157"/>
      <c r="B699" s="61"/>
      <c r="C699" s="63"/>
      <c r="D699" s="221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222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ht="15.75" customHeight="1">
      <c r="A700" s="157"/>
      <c r="B700" s="61"/>
      <c r="C700" s="63"/>
      <c r="D700" s="221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222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ht="15.75" customHeight="1">
      <c r="A701" s="157"/>
      <c r="B701" s="61"/>
      <c r="C701" s="63"/>
      <c r="D701" s="221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222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ht="15.75" customHeight="1">
      <c r="A702" s="157"/>
      <c r="B702" s="61"/>
      <c r="C702" s="63"/>
      <c r="D702" s="221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222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ht="15.75" customHeight="1">
      <c r="A703" s="157"/>
      <c r="B703" s="61"/>
      <c r="C703" s="63"/>
      <c r="D703" s="221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222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ht="15.75" customHeight="1">
      <c r="A704" s="157"/>
      <c r="B704" s="61"/>
      <c r="C704" s="63"/>
      <c r="D704" s="221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222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ht="15.75" customHeight="1">
      <c r="A705" s="157"/>
      <c r="B705" s="61"/>
      <c r="C705" s="63"/>
      <c r="D705" s="221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222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ht="15.75" customHeight="1">
      <c r="A706" s="157"/>
      <c r="B706" s="61"/>
      <c r="C706" s="63"/>
      <c r="D706" s="221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222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ht="15.75" customHeight="1">
      <c r="A707" s="157"/>
      <c r="B707" s="61"/>
      <c r="C707" s="63"/>
      <c r="D707" s="221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222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ht="15.75" customHeight="1">
      <c r="A708" s="157"/>
      <c r="B708" s="61"/>
      <c r="C708" s="63"/>
      <c r="D708" s="221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222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ht="15.75" customHeight="1">
      <c r="A709" s="157"/>
      <c r="B709" s="61"/>
      <c r="C709" s="63"/>
      <c r="D709" s="221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222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ht="15.75" customHeight="1">
      <c r="A710" s="157"/>
      <c r="B710" s="61"/>
      <c r="C710" s="63"/>
      <c r="D710" s="221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222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ht="15.75" customHeight="1">
      <c r="A711" s="157"/>
      <c r="B711" s="61"/>
      <c r="C711" s="63"/>
      <c r="D711" s="221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222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ht="15.75" customHeight="1">
      <c r="A712" s="157"/>
      <c r="B712" s="61"/>
      <c r="C712" s="63"/>
      <c r="D712" s="221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222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ht="15.75" customHeight="1">
      <c r="A713" s="157"/>
      <c r="B713" s="61"/>
      <c r="C713" s="63"/>
      <c r="D713" s="221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222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ht="15.75" customHeight="1">
      <c r="A714" s="157"/>
      <c r="B714" s="61"/>
      <c r="C714" s="63"/>
      <c r="D714" s="221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222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ht="15.75" customHeight="1">
      <c r="A715" s="157"/>
      <c r="B715" s="61"/>
      <c r="C715" s="63"/>
      <c r="D715" s="221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222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ht="15.75" customHeight="1">
      <c r="A716" s="157"/>
      <c r="B716" s="61"/>
      <c r="C716" s="63"/>
      <c r="D716" s="221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222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ht="15.75" customHeight="1">
      <c r="A717" s="157"/>
      <c r="B717" s="61"/>
      <c r="C717" s="63"/>
      <c r="D717" s="221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222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ht="15.75" customHeight="1">
      <c r="A718" s="157"/>
      <c r="B718" s="61"/>
      <c r="C718" s="63"/>
      <c r="D718" s="221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222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ht="15.75" customHeight="1">
      <c r="A719" s="157"/>
      <c r="B719" s="61"/>
      <c r="C719" s="63"/>
      <c r="D719" s="221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222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ht="15.75" customHeight="1">
      <c r="A720" s="157"/>
      <c r="B720" s="61"/>
      <c r="C720" s="63"/>
      <c r="D720" s="221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222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ht="15.75" customHeight="1">
      <c r="A721" s="157"/>
      <c r="B721" s="61"/>
      <c r="C721" s="63"/>
      <c r="D721" s="221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222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ht="15.75" customHeight="1">
      <c r="A722" s="157"/>
      <c r="B722" s="61"/>
      <c r="C722" s="63"/>
      <c r="D722" s="221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222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ht="15.75" customHeight="1">
      <c r="A723" s="157"/>
      <c r="B723" s="61"/>
      <c r="C723" s="63"/>
      <c r="D723" s="221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222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ht="15.75" customHeight="1">
      <c r="A724" s="157"/>
      <c r="B724" s="61"/>
      <c r="C724" s="63"/>
      <c r="D724" s="221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222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ht="15.75" customHeight="1">
      <c r="A725" s="157"/>
      <c r="B725" s="61"/>
      <c r="C725" s="63"/>
      <c r="D725" s="221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222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ht="15.75" customHeight="1">
      <c r="A726" s="157"/>
      <c r="B726" s="61"/>
      <c r="C726" s="63"/>
      <c r="D726" s="221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222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ht="15.75" customHeight="1">
      <c r="A727" s="157"/>
      <c r="B727" s="61"/>
      <c r="C727" s="63"/>
      <c r="D727" s="221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222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ht="15.75" customHeight="1">
      <c r="A728" s="157"/>
      <c r="B728" s="61"/>
      <c r="C728" s="63"/>
      <c r="D728" s="221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222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ht="15.75" customHeight="1">
      <c r="A729" s="157"/>
      <c r="B729" s="61"/>
      <c r="C729" s="63"/>
      <c r="D729" s="221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222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ht="15.75" customHeight="1">
      <c r="A730" s="157"/>
      <c r="B730" s="61"/>
      <c r="C730" s="63"/>
      <c r="D730" s="221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222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ht="15.75" customHeight="1">
      <c r="A731" s="157"/>
      <c r="B731" s="61"/>
      <c r="C731" s="63"/>
      <c r="D731" s="221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222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ht="15.75" customHeight="1">
      <c r="A732" s="157"/>
      <c r="B732" s="61"/>
      <c r="C732" s="63"/>
      <c r="D732" s="221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222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ht="15.75" customHeight="1">
      <c r="A733" s="157"/>
      <c r="B733" s="61"/>
      <c r="C733" s="63"/>
      <c r="D733" s="221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222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ht="15.75" customHeight="1">
      <c r="A734" s="157"/>
      <c r="B734" s="61"/>
      <c r="C734" s="63"/>
      <c r="D734" s="221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222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ht="15.75" customHeight="1">
      <c r="A735" s="157"/>
      <c r="B735" s="61"/>
      <c r="C735" s="63"/>
      <c r="D735" s="221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222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ht="15.75" customHeight="1">
      <c r="A736" s="157"/>
      <c r="B736" s="61"/>
      <c r="C736" s="63"/>
      <c r="D736" s="221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222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ht="15.75" customHeight="1">
      <c r="A737" s="157"/>
      <c r="B737" s="61"/>
      <c r="C737" s="63"/>
      <c r="D737" s="221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222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ht="15.75" customHeight="1">
      <c r="A738" s="157"/>
      <c r="B738" s="61"/>
      <c r="C738" s="63"/>
      <c r="D738" s="221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222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ht="15.75" customHeight="1">
      <c r="A739" s="157"/>
      <c r="B739" s="61"/>
      <c r="C739" s="63"/>
      <c r="D739" s="221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222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ht="15.75" customHeight="1">
      <c r="A740" s="157"/>
      <c r="B740" s="61"/>
      <c r="C740" s="63"/>
      <c r="D740" s="221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222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ht="15.75" customHeight="1">
      <c r="A741" s="157"/>
      <c r="B741" s="61"/>
      <c r="C741" s="63"/>
      <c r="D741" s="221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222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ht="15.75" customHeight="1">
      <c r="A742" s="157"/>
      <c r="B742" s="61"/>
      <c r="C742" s="63"/>
      <c r="D742" s="221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222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ht="15.75" customHeight="1">
      <c r="A743" s="157"/>
      <c r="B743" s="61"/>
      <c r="C743" s="63"/>
      <c r="D743" s="221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222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ht="15.75" customHeight="1">
      <c r="A744" s="157"/>
      <c r="B744" s="61"/>
      <c r="C744" s="63"/>
      <c r="D744" s="221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222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ht="15.75" customHeight="1">
      <c r="A745" s="157"/>
      <c r="B745" s="61"/>
      <c r="C745" s="63"/>
      <c r="D745" s="221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222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ht="15.75" customHeight="1">
      <c r="A746" s="157"/>
      <c r="B746" s="61"/>
      <c r="C746" s="63"/>
      <c r="D746" s="221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222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ht="15.75" customHeight="1">
      <c r="A747" s="157"/>
      <c r="B747" s="61"/>
      <c r="C747" s="63"/>
      <c r="D747" s="221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222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ht="15.75" customHeight="1">
      <c r="A748" s="157"/>
      <c r="B748" s="61"/>
      <c r="C748" s="63"/>
      <c r="D748" s="221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222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ht="15.75" customHeight="1">
      <c r="A749" s="157"/>
      <c r="B749" s="61"/>
      <c r="C749" s="63"/>
      <c r="D749" s="221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222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ht="15.75" customHeight="1">
      <c r="A750" s="157"/>
      <c r="B750" s="61"/>
      <c r="C750" s="63"/>
      <c r="D750" s="221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222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ht="15.75" customHeight="1">
      <c r="A751" s="157"/>
      <c r="B751" s="61"/>
      <c r="C751" s="63"/>
      <c r="D751" s="221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222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ht="15.75" customHeight="1">
      <c r="A752" s="157"/>
      <c r="B752" s="61"/>
      <c r="C752" s="63"/>
      <c r="D752" s="221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222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ht="15.75" customHeight="1">
      <c r="A753" s="157"/>
      <c r="B753" s="61"/>
      <c r="C753" s="63"/>
      <c r="D753" s="221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222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ht="15.75" customHeight="1">
      <c r="A754" s="157"/>
      <c r="B754" s="61"/>
      <c r="C754" s="63"/>
      <c r="D754" s="221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222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ht="15.75" customHeight="1">
      <c r="A755" s="157"/>
      <c r="B755" s="61"/>
      <c r="C755" s="63"/>
      <c r="D755" s="221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222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ht="15.75" customHeight="1">
      <c r="A756" s="157"/>
      <c r="B756" s="61"/>
      <c r="C756" s="63"/>
      <c r="D756" s="221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222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ht="15.75" customHeight="1">
      <c r="A757" s="157"/>
      <c r="B757" s="61"/>
      <c r="C757" s="63"/>
      <c r="D757" s="221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222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ht="15.75" customHeight="1">
      <c r="A758" s="157"/>
      <c r="B758" s="61"/>
      <c r="C758" s="63"/>
      <c r="D758" s="221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222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ht="15.75" customHeight="1">
      <c r="A759" s="157"/>
      <c r="B759" s="61"/>
      <c r="C759" s="63"/>
      <c r="D759" s="221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222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ht="15.75" customHeight="1">
      <c r="A760" s="157"/>
      <c r="B760" s="61"/>
      <c r="C760" s="63"/>
      <c r="D760" s="221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222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ht="15.75" customHeight="1">
      <c r="A761" s="157"/>
      <c r="B761" s="61"/>
      <c r="C761" s="63"/>
      <c r="D761" s="221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222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ht="15.75" customHeight="1">
      <c r="A762" s="157"/>
      <c r="B762" s="61"/>
      <c r="C762" s="63"/>
      <c r="D762" s="221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222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ht="15.75" customHeight="1">
      <c r="A763" s="157"/>
      <c r="B763" s="61"/>
      <c r="C763" s="63"/>
      <c r="D763" s="221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222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ht="15.75" customHeight="1">
      <c r="A764" s="157"/>
      <c r="B764" s="61"/>
      <c r="C764" s="63"/>
      <c r="D764" s="221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222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ht="15.75" customHeight="1">
      <c r="A765" s="157"/>
      <c r="B765" s="61"/>
      <c r="C765" s="63"/>
      <c r="D765" s="221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222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ht="15.75" customHeight="1">
      <c r="A766" s="157"/>
      <c r="B766" s="61"/>
      <c r="C766" s="63"/>
      <c r="D766" s="221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222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ht="15.75" customHeight="1">
      <c r="A767" s="157"/>
      <c r="B767" s="61"/>
      <c r="C767" s="63"/>
      <c r="D767" s="221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222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ht="15.75" customHeight="1">
      <c r="A768" s="157"/>
      <c r="B768" s="61"/>
      <c r="C768" s="63"/>
      <c r="D768" s="221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222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ht="15.75" customHeight="1">
      <c r="A769" s="157"/>
      <c r="B769" s="61"/>
      <c r="C769" s="63"/>
      <c r="D769" s="221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222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ht="15.75" customHeight="1">
      <c r="A770" s="157"/>
      <c r="B770" s="61"/>
      <c r="C770" s="63"/>
      <c r="D770" s="221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222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ht="15.75" customHeight="1">
      <c r="A771" s="157"/>
      <c r="B771" s="61"/>
      <c r="C771" s="63"/>
      <c r="D771" s="221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222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ht="15.75" customHeight="1">
      <c r="A772" s="157"/>
      <c r="B772" s="61"/>
      <c r="C772" s="63"/>
      <c r="D772" s="221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222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ht="15.75" customHeight="1">
      <c r="A773" s="157"/>
      <c r="B773" s="61"/>
      <c r="C773" s="63"/>
      <c r="D773" s="221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222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ht="15.75" customHeight="1">
      <c r="A774" s="157"/>
      <c r="B774" s="61"/>
      <c r="C774" s="63"/>
      <c r="D774" s="221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222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ht="15.75" customHeight="1">
      <c r="A775" s="157"/>
      <c r="B775" s="61"/>
      <c r="C775" s="63"/>
      <c r="D775" s="221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222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ht="15.75" customHeight="1">
      <c r="A776" s="157"/>
      <c r="B776" s="61"/>
      <c r="C776" s="63"/>
      <c r="D776" s="221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222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ht="15.75" customHeight="1">
      <c r="A777" s="157"/>
      <c r="B777" s="61"/>
      <c r="C777" s="63"/>
      <c r="D777" s="221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222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ht="15.75" customHeight="1">
      <c r="A778" s="157"/>
      <c r="B778" s="61"/>
      <c r="C778" s="63"/>
      <c r="D778" s="221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222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ht="15.75" customHeight="1">
      <c r="A779" s="157"/>
      <c r="B779" s="61"/>
      <c r="C779" s="63"/>
      <c r="D779" s="221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222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ht="15.75" customHeight="1">
      <c r="A780" s="157"/>
      <c r="B780" s="61"/>
      <c r="C780" s="63"/>
      <c r="D780" s="221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222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ht="15.75" customHeight="1">
      <c r="A781" s="157"/>
      <c r="B781" s="61"/>
      <c r="C781" s="63"/>
      <c r="D781" s="221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222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ht="15.75" customHeight="1">
      <c r="A782" s="157"/>
      <c r="B782" s="61"/>
      <c r="C782" s="63"/>
      <c r="D782" s="221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222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ht="15.75" customHeight="1">
      <c r="A783" s="157"/>
      <c r="B783" s="61"/>
      <c r="C783" s="63"/>
      <c r="D783" s="221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222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ht="15.75" customHeight="1">
      <c r="A784" s="157"/>
      <c r="B784" s="61"/>
      <c r="C784" s="63"/>
      <c r="D784" s="221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222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ht="15.75" customHeight="1">
      <c r="A785" s="157"/>
      <c r="B785" s="61"/>
      <c r="C785" s="63"/>
      <c r="D785" s="221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222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ht="15.75" customHeight="1">
      <c r="A786" s="157"/>
      <c r="B786" s="61"/>
      <c r="C786" s="63"/>
      <c r="D786" s="221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222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ht="15.75" customHeight="1">
      <c r="A787" s="157"/>
      <c r="B787" s="61"/>
      <c r="C787" s="63"/>
      <c r="D787" s="221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222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ht="15.75" customHeight="1">
      <c r="A788" s="157"/>
      <c r="B788" s="61"/>
      <c r="C788" s="63"/>
      <c r="D788" s="221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222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ht="15.75" customHeight="1">
      <c r="A789" s="157"/>
      <c r="B789" s="61"/>
      <c r="C789" s="63"/>
      <c r="D789" s="221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222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ht="15.75" customHeight="1">
      <c r="A790" s="157"/>
      <c r="B790" s="61"/>
      <c r="C790" s="63"/>
      <c r="D790" s="221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222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ht="15.75" customHeight="1">
      <c r="A791" s="157"/>
      <c r="B791" s="61"/>
      <c r="C791" s="63"/>
      <c r="D791" s="221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222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ht="15.75" customHeight="1">
      <c r="A792" s="157"/>
      <c r="B792" s="61"/>
      <c r="C792" s="63"/>
      <c r="D792" s="221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222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ht="15.75" customHeight="1">
      <c r="A793" s="157"/>
      <c r="B793" s="61"/>
      <c r="C793" s="63"/>
      <c r="D793" s="221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222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ht="15.75" customHeight="1">
      <c r="A794" s="157"/>
      <c r="B794" s="61"/>
      <c r="C794" s="63"/>
      <c r="D794" s="221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222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ht="15.75" customHeight="1">
      <c r="A795" s="157"/>
      <c r="B795" s="61"/>
      <c r="C795" s="63"/>
      <c r="D795" s="221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222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ht="15.75" customHeight="1">
      <c r="A796" s="157"/>
      <c r="B796" s="61"/>
      <c r="C796" s="63"/>
      <c r="D796" s="221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222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ht="15.75" customHeight="1">
      <c r="A797" s="157"/>
      <c r="B797" s="61"/>
      <c r="C797" s="63"/>
      <c r="D797" s="221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222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ht="15.75" customHeight="1">
      <c r="A798" s="157"/>
      <c r="B798" s="61"/>
      <c r="C798" s="63"/>
      <c r="D798" s="221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222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ht="15.75" customHeight="1">
      <c r="A799" s="157"/>
      <c r="B799" s="61"/>
      <c r="C799" s="63"/>
      <c r="D799" s="221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222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ht="15.75" customHeight="1">
      <c r="A800" s="157"/>
      <c r="B800" s="61"/>
      <c r="C800" s="63"/>
      <c r="D800" s="221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222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ht="15.75" customHeight="1">
      <c r="A801" s="157"/>
      <c r="B801" s="61"/>
      <c r="C801" s="63"/>
      <c r="D801" s="221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222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ht="15.75" customHeight="1">
      <c r="A802" s="157"/>
      <c r="B802" s="61"/>
      <c r="C802" s="63"/>
      <c r="D802" s="221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222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ht="15.75" customHeight="1">
      <c r="A803" s="157"/>
      <c r="B803" s="61"/>
      <c r="C803" s="63"/>
      <c r="D803" s="221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222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ht="15.75" customHeight="1">
      <c r="A804" s="157"/>
      <c r="B804" s="61"/>
      <c r="C804" s="63"/>
      <c r="D804" s="221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222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ht="15.75" customHeight="1">
      <c r="A805" s="157"/>
      <c r="B805" s="61"/>
      <c r="C805" s="63"/>
      <c r="D805" s="221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222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ht="15.75" customHeight="1">
      <c r="A806" s="157"/>
      <c r="B806" s="61"/>
      <c r="C806" s="63"/>
      <c r="D806" s="221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222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ht="15.75" customHeight="1">
      <c r="A807" s="157"/>
      <c r="B807" s="61"/>
      <c r="C807" s="63"/>
      <c r="D807" s="221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222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ht="15.75" customHeight="1">
      <c r="A808" s="157"/>
      <c r="B808" s="61"/>
      <c r="C808" s="63"/>
      <c r="D808" s="221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222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ht="15.75" customHeight="1">
      <c r="A809" s="157"/>
      <c r="B809" s="61"/>
      <c r="C809" s="63"/>
      <c r="D809" s="221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222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ht="15.75" customHeight="1">
      <c r="A810" s="157"/>
      <c r="B810" s="61"/>
      <c r="C810" s="63"/>
      <c r="D810" s="221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222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ht="15.75" customHeight="1">
      <c r="A811" s="157"/>
      <c r="B811" s="61"/>
      <c r="C811" s="63"/>
      <c r="D811" s="221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222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ht="15.75" customHeight="1">
      <c r="A812" s="157"/>
      <c r="B812" s="61"/>
      <c r="C812" s="63"/>
      <c r="D812" s="221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222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ht="15.75" customHeight="1">
      <c r="A813" s="157"/>
      <c r="B813" s="61"/>
      <c r="C813" s="63"/>
      <c r="D813" s="221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222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ht="15.75" customHeight="1">
      <c r="A814" s="157"/>
      <c r="B814" s="61"/>
      <c r="C814" s="63"/>
      <c r="D814" s="221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222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ht="15.75" customHeight="1">
      <c r="A815" s="157"/>
      <c r="B815" s="61"/>
      <c r="C815" s="63"/>
      <c r="D815" s="221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222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ht="15.75" customHeight="1">
      <c r="A816" s="157"/>
      <c r="B816" s="61"/>
      <c r="C816" s="63"/>
      <c r="D816" s="221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222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ht="15.75" customHeight="1">
      <c r="A817" s="157"/>
      <c r="B817" s="61"/>
      <c r="C817" s="63"/>
      <c r="D817" s="221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222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ht="15.75" customHeight="1">
      <c r="A818" s="157"/>
      <c r="B818" s="61"/>
      <c r="C818" s="63"/>
      <c r="D818" s="221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222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ht="15.75" customHeight="1">
      <c r="A819" s="157"/>
      <c r="B819" s="61"/>
      <c r="C819" s="63"/>
      <c r="D819" s="221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222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ht="15.75" customHeight="1">
      <c r="A820" s="157"/>
      <c r="B820" s="61"/>
      <c r="C820" s="63"/>
      <c r="D820" s="221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222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ht="15.75" customHeight="1">
      <c r="A821" s="157"/>
      <c r="B821" s="61"/>
      <c r="C821" s="63"/>
      <c r="D821" s="221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222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ht="15.75" customHeight="1">
      <c r="A822" s="157"/>
      <c r="B822" s="61"/>
      <c r="C822" s="63"/>
      <c r="D822" s="221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222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ht="15.75" customHeight="1">
      <c r="A823" s="157"/>
      <c r="B823" s="61"/>
      <c r="C823" s="63"/>
      <c r="D823" s="221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222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ht="15.75" customHeight="1">
      <c r="A824" s="157"/>
      <c r="B824" s="61"/>
      <c r="C824" s="63"/>
      <c r="D824" s="221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222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ht="15.75" customHeight="1">
      <c r="A825" s="157"/>
      <c r="B825" s="61"/>
      <c r="C825" s="63"/>
      <c r="D825" s="221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222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ht="15.75" customHeight="1">
      <c r="A826" s="157"/>
      <c r="B826" s="61"/>
      <c r="C826" s="63"/>
      <c r="D826" s="221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222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ht="15.75" customHeight="1">
      <c r="A827" s="157"/>
      <c r="B827" s="61"/>
      <c r="C827" s="63"/>
      <c r="D827" s="221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222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ht="15.75" customHeight="1">
      <c r="A828" s="157"/>
      <c r="B828" s="61"/>
      <c r="C828" s="63"/>
      <c r="D828" s="221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222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ht="15.75" customHeight="1">
      <c r="A829" s="157"/>
      <c r="B829" s="61"/>
      <c r="C829" s="63"/>
      <c r="D829" s="221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222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ht="15.75" customHeight="1">
      <c r="A830" s="157"/>
      <c r="B830" s="61"/>
      <c r="C830" s="63"/>
      <c r="D830" s="221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222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ht="15.75" customHeight="1">
      <c r="A831" s="157"/>
      <c r="B831" s="61"/>
      <c r="C831" s="63"/>
      <c r="D831" s="221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222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ht="15.75" customHeight="1">
      <c r="A832" s="157"/>
      <c r="B832" s="61"/>
      <c r="C832" s="63"/>
      <c r="D832" s="221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222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ht="15.75" customHeight="1">
      <c r="A833" s="157"/>
      <c r="B833" s="61"/>
      <c r="C833" s="63"/>
      <c r="D833" s="221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222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ht="15.75" customHeight="1">
      <c r="A834" s="157"/>
      <c r="B834" s="61"/>
      <c r="C834" s="63"/>
      <c r="D834" s="221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222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ht="15.75" customHeight="1">
      <c r="A835" s="157"/>
      <c r="B835" s="61"/>
      <c r="C835" s="63"/>
      <c r="D835" s="221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222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ht="15.75" customHeight="1">
      <c r="A836" s="157"/>
      <c r="B836" s="61"/>
      <c r="C836" s="63"/>
      <c r="D836" s="221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222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ht="15.75" customHeight="1">
      <c r="A837" s="157"/>
      <c r="B837" s="61"/>
      <c r="C837" s="63"/>
      <c r="D837" s="221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222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ht="15.75" customHeight="1">
      <c r="A838" s="157"/>
      <c r="B838" s="61"/>
      <c r="C838" s="63"/>
      <c r="D838" s="221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222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ht="15.75" customHeight="1">
      <c r="A839" s="157"/>
      <c r="B839" s="61"/>
      <c r="C839" s="63"/>
      <c r="D839" s="221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222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ht="15.75" customHeight="1">
      <c r="A840" s="157"/>
      <c r="B840" s="61"/>
      <c r="C840" s="63"/>
      <c r="D840" s="221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222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ht="15.75" customHeight="1">
      <c r="A841" s="157"/>
      <c r="B841" s="61"/>
      <c r="C841" s="63"/>
      <c r="D841" s="221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222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ht="15.75" customHeight="1">
      <c r="A842" s="157"/>
      <c r="B842" s="61"/>
      <c r="C842" s="63"/>
      <c r="D842" s="221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222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ht="15.75" customHeight="1">
      <c r="A843" s="157"/>
      <c r="B843" s="61"/>
      <c r="C843" s="63"/>
      <c r="D843" s="221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222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ht="15.75" customHeight="1">
      <c r="A844" s="157"/>
      <c r="B844" s="61"/>
      <c r="C844" s="63"/>
      <c r="D844" s="221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222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ht="15.75" customHeight="1">
      <c r="A845" s="157"/>
      <c r="B845" s="61"/>
      <c r="C845" s="63"/>
      <c r="D845" s="221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222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ht="15.75" customHeight="1">
      <c r="A846" s="157"/>
      <c r="B846" s="61"/>
      <c r="C846" s="63"/>
      <c r="D846" s="221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222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ht="15.75" customHeight="1">
      <c r="A847" s="157"/>
      <c r="B847" s="61"/>
      <c r="C847" s="63"/>
      <c r="D847" s="221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222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ht="15.75" customHeight="1">
      <c r="A848" s="157"/>
      <c r="B848" s="61"/>
      <c r="C848" s="63"/>
      <c r="D848" s="221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222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ht="15.75" customHeight="1">
      <c r="A849" s="157"/>
      <c r="B849" s="61"/>
      <c r="C849" s="63"/>
      <c r="D849" s="221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222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ht="15.75" customHeight="1">
      <c r="A850" s="157"/>
      <c r="B850" s="61"/>
      <c r="C850" s="63"/>
      <c r="D850" s="221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222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ht="15.75" customHeight="1">
      <c r="A851" s="157"/>
      <c r="B851" s="61"/>
      <c r="C851" s="63"/>
      <c r="D851" s="221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222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ht="15.75" customHeight="1">
      <c r="A852" s="157"/>
      <c r="B852" s="61"/>
      <c r="C852" s="63"/>
      <c r="D852" s="221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222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ht="15.75" customHeight="1">
      <c r="A853" s="157"/>
      <c r="B853" s="61"/>
      <c r="C853" s="63"/>
      <c r="D853" s="221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222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ht="15.75" customHeight="1">
      <c r="A854" s="157"/>
      <c r="B854" s="61"/>
      <c r="C854" s="63"/>
      <c r="D854" s="221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222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ht="15.75" customHeight="1">
      <c r="A855" s="157"/>
      <c r="B855" s="61"/>
      <c r="C855" s="63"/>
      <c r="D855" s="221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222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ht="15.75" customHeight="1">
      <c r="A856" s="157"/>
      <c r="B856" s="61"/>
      <c r="C856" s="63"/>
      <c r="D856" s="221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222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ht="15.75" customHeight="1">
      <c r="A857" s="157"/>
      <c r="B857" s="61"/>
      <c r="C857" s="63"/>
      <c r="D857" s="221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222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ht="15.75" customHeight="1">
      <c r="A858" s="157"/>
      <c r="B858" s="61"/>
      <c r="C858" s="63"/>
      <c r="D858" s="221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222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ht="15.75" customHeight="1">
      <c r="A859" s="157"/>
      <c r="B859" s="61"/>
      <c r="C859" s="63"/>
      <c r="D859" s="221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222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ht="15.75" customHeight="1">
      <c r="A860" s="157"/>
      <c r="B860" s="61"/>
      <c r="C860" s="63"/>
      <c r="D860" s="221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222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ht="15.75" customHeight="1">
      <c r="A861" s="157"/>
      <c r="B861" s="61"/>
      <c r="C861" s="63"/>
      <c r="D861" s="221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222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ht="15.75" customHeight="1">
      <c r="A862" s="157"/>
      <c r="B862" s="61"/>
      <c r="C862" s="63"/>
      <c r="D862" s="221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222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ht="15.75" customHeight="1">
      <c r="A863" s="157"/>
      <c r="B863" s="61"/>
      <c r="C863" s="63"/>
      <c r="D863" s="221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222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ht="15.75" customHeight="1">
      <c r="A864" s="157"/>
      <c r="B864" s="61"/>
      <c r="C864" s="63"/>
      <c r="D864" s="221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222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ht="15.75" customHeight="1">
      <c r="A865" s="157"/>
      <c r="B865" s="61"/>
      <c r="C865" s="63"/>
      <c r="D865" s="221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222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ht="15.75" customHeight="1">
      <c r="A866" s="157"/>
      <c r="B866" s="61"/>
      <c r="C866" s="63"/>
      <c r="D866" s="221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222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ht="15.75" customHeight="1">
      <c r="A867" s="157"/>
      <c r="B867" s="61"/>
      <c r="C867" s="63"/>
      <c r="D867" s="221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222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ht="15.75" customHeight="1">
      <c r="A868" s="157"/>
      <c r="B868" s="61"/>
      <c r="C868" s="63"/>
      <c r="D868" s="221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222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ht="15.75" customHeight="1">
      <c r="A869" s="157"/>
      <c r="B869" s="61"/>
      <c r="C869" s="63"/>
      <c r="D869" s="221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222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ht="15.75" customHeight="1">
      <c r="A870" s="157"/>
      <c r="B870" s="61"/>
      <c r="C870" s="63"/>
      <c r="D870" s="221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222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ht="15.75" customHeight="1">
      <c r="A871" s="157"/>
      <c r="B871" s="61"/>
      <c r="C871" s="63"/>
      <c r="D871" s="221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222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ht="15.75" customHeight="1">
      <c r="A872" s="157"/>
      <c r="B872" s="61"/>
      <c r="C872" s="63"/>
      <c r="D872" s="221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222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ht="15.75" customHeight="1">
      <c r="A873" s="157"/>
      <c r="B873" s="61"/>
      <c r="C873" s="63"/>
      <c r="D873" s="221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222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ht="15.75" customHeight="1">
      <c r="A874" s="157"/>
      <c r="B874" s="61"/>
      <c r="C874" s="63"/>
      <c r="D874" s="221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222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ht="15.75" customHeight="1">
      <c r="A875" s="157"/>
      <c r="B875" s="61"/>
      <c r="C875" s="63"/>
      <c r="D875" s="221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222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ht="15.75" customHeight="1">
      <c r="A876" s="157"/>
      <c r="B876" s="61"/>
      <c r="C876" s="63"/>
      <c r="D876" s="221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222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ht="15.75" customHeight="1">
      <c r="A877" s="157"/>
      <c r="B877" s="61"/>
      <c r="C877" s="63"/>
      <c r="D877" s="221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222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ht="15.75" customHeight="1">
      <c r="A878" s="157"/>
      <c r="B878" s="61"/>
      <c r="C878" s="63"/>
      <c r="D878" s="221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222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ht="15.75" customHeight="1">
      <c r="A879" s="157"/>
      <c r="B879" s="61"/>
      <c r="C879" s="63"/>
      <c r="D879" s="221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222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ht="15.75" customHeight="1">
      <c r="A880" s="157"/>
      <c r="B880" s="61"/>
      <c r="C880" s="63"/>
      <c r="D880" s="221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222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ht="15.75" customHeight="1">
      <c r="A881" s="157"/>
      <c r="B881" s="61"/>
      <c r="C881" s="63"/>
      <c r="D881" s="221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222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ht="15.75" customHeight="1">
      <c r="A882" s="157"/>
      <c r="B882" s="61"/>
      <c r="C882" s="63"/>
      <c r="D882" s="221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222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ht="15.75" customHeight="1">
      <c r="A883" s="157"/>
      <c r="B883" s="61"/>
      <c r="C883" s="63"/>
      <c r="D883" s="221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222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ht="15.75" customHeight="1">
      <c r="A884" s="157"/>
      <c r="B884" s="61"/>
      <c r="C884" s="63"/>
      <c r="D884" s="221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222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ht="15.75" customHeight="1">
      <c r="A885" s="157"/>
      <c r="B885" s="61"/>
      <c r="C885" s="63"/>
      <c r="D885" s="221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222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ht="15.75" customHeight="1">
      <c r="A886" s="157"/>
      <c r="B886" s="61"/>
      <c r="C886" s="63"/>
      <c r="D886" s="221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222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ht="15.75" customHeight="1">
      <c r="A887" s="157"/>
      <c r="B887" s="61"/>
      <c r="C887" s="63"/>
      <c r="D887" s="221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222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ht="15.75" customHeight="1">
      <c r="A888" s="157"/>
      <c r="B888" s="61"/>
      <c r="C888" s="63"/>
      <c r="D888" s="221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222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ht="15.75" customHeight="1">
      <c r="A889" s="157"/>
      <c r="B889" s="61"/>
      <c r="C889" s="63"/>
      <c r="D889" s="221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222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ht="15.75" customHeight="1">
      <c r="A890" s="157"/>
      <c r="B890" s="61"/>
      <c r="C890" s="63"/>
      <c r="D890" s="221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222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ht="15.75" customHeight="1">
      <c r="A891" s="157"/>
      <c r="B891" s="61"/>
      <c r="C891" s="63"/>
      <c r="D891" s="221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222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ht="15.75" customHeight="1">
      <c r="A892" s="157"/>
      <c r="B892" s="61"/>
      <c r="C892" s="63"/>
      <c r="D892" s="221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222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ht="15.75" customHeight="1">
      <c r="A893" s="157"/>
      <c r="B893" s="61"/>
      <c r="C893" s="63"/>
      <c r="D893" s="221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222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ht="15.75" customHeight="1">
      <c r="A894" s="157"/>
      <c r="B894" s="61"/>
      <c r="C894" s="63"/>
      <c r="D894" s="221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222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ht="15.75" customHeight="1">
      <c r="A895" s="157"/>
      <c r="B895" s="61"/>
      <c r="C895" s="63"/>
      <c r="D895" s="221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222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ht="15.75" customHeight="1">
      <c r="A896" s="157"/>
      <c r="B896" s="61"/>
      <c r="C896" s="63"/>
      <c r="D896" s="221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222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ht="15.75" customHeight="1">
      <c r="A897" s="157"/>
      <c r="B897" s="61"/>
      <c r="C897" s="63"/>
      <c r="D897" s="221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222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ht="15.75" customHeight="1">
      <c r="A898" s="157"/>
      <c r="B898" s="61"/>
      <c r="C898" s="63"/>
      <c r="D898" s="221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222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ht="15.75" customHeight="1">
      <c r="A899" s="157"/>
      <c r="B899" s="61"/>
      <c r="C899" s="63"/>
      <c r="D899" s="221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222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ht="15.75" customHeight="1">
      <c r="A900" s="157"/>
      <c r="B900" s="61"/>
      <c r="C900" s="63"/>
      <c r="D900" s="221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222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ht="15.75" customHeight="1">
      <c r="A901" s="157"/>
      <c r="B901" s="61"/>
      <c r="C901" s="63"/>
      <c r="D901" s="221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222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ht="15.75" customHeight="1">
      <c r="A902" s="157"/>
      <c r="B902" s="61"/>
      <c r="C902" s="63"/>
      <c r="D902" s="221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222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ht="15.75" customHeight="1">
      <c r="A903" s="157"/>
      <c r="B903" s="61"/>
      <c r="C903" s="63"/>
      <c r="D903" s="221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222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ht="15.75" customHeight="1">
      <c r="A904" s="157"/>
      <c r="B904" s="61"/>
      <c r="C904" s="63"/>
      <c r="D904" s="221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222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ht="15.75" customHeight="1">
      <c r="A905" s="157"/>
      <c r="B905" s="61"/>
      <c r="C905" s="63"/>
      <c r="D905" s="221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222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ht="15.75" customHeight="1">
      <c r="A906" s="157"/>
      <c r="B906" s="61"/>
      <c r="C906" s="63"/>
      <c r="D906" s="221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222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ht="15.75" customHeight="1">
      <c r="A907" s="157"/>
      <c r="B907" s="61"/>
      <c r="C907" s="63"/>
      <c r="D907" s="221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222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ht="15.75" customHeight="1">
      <c r="A908" s="157"/>
      <c r="B908" s="61"/>
      <c r="C908" s="63"/>
      <c r="D908" s="221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222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ht="15.75" customHeight="1">
      <c r="A909" s="157"/>
      <c r="B909" s="61"/>
      <c r="C909" s="63"/>
      <c r="D909" s="221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222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ht="15.75" customHeight="1">
      <c r="A910" s="157"/>
      <c r="B910" s="61"/>
      <c r="C910" s="63"/>
      <c r="D910" s="221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222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ht="15.75" customHeight="1">
      <c r="A911" s="157"/>
      <c r="B911" s="61"/>
      <c r="C911" s="63"/>
      <c r="D911" s="221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222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ht="15.75" customHeight="1">
      <c r="A912" s="157"/>
      <c r="B912" s="61"/>
      <c r="C912" s="63"/>
      <c r="D912" s="221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222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ht="15.75" customHeight="1">
      <c r="A913" s="157"/>
      <c r="B913" s="61"/>
      <c r="C913" s="63"/>
      <c r="D913" s="221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222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ht="15.75" customHeight="1">
      <c r="A914" s="157"/>
      <c r="B914" s="61"/>
      <c r="C914" s="63"/>
      <c r="D914" s="221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222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ht="15.75" customHeight="1">
      <c r="A915" s="157"/>
      <c r="B915" s="61"/>
      <c r="C915" s="63"/>
      <c r="D915" s="221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222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ht="15.75" customHeight="1">
      <c r="A916" s="157"/>
      <c r="B916" s="61"/>
      <c r="C916" s="63"/>
      <c r="D916" s="221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222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ht="15.75" customHeight="1">
      <c r="A917" s="157"/>
      <c r="B917" s="61"/>
      <c r="C917" s="63"/>
      <c r="D917" s="221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222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ht="15.75" customHeight="1">
      <c r="A918" s="157"/>
      <c r="B918" s="61"/>
      <c r="C918" s="63"/>
      <c r="D918" s="221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222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ht="15.75" customHeight="1">
      <c r="A919" s="157"/>
      <c r="B919" s="61"/>
      <c r="C919" s="63"/>
      <c r="D919" s="221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222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ht="15.75" customHeight="1">
      <c r="A920" s="157"/>
      <c r="B920" s="61"/>
      <c r="C920" s="63"/>
      <c r="D920" s="221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222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ht="15.75" customHeight="1">
      <c r="A921" s="157"/>
      <c r="B921" s="61"/>
      <c r="C921" s="63"/>
      <c r="D921" s="221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222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ht="15.75" customHeight="1">
      <c r="A922" s="157"/>
      <c r="B922" s="61"/>
      <c r="C922" s="63"/>
      <c r="D922" s="221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222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ht="15.75" customHeight="1">
      <c r="A923" s="157"/>
      <c r="B923" s="61"/>
      <c r="C923" s="63"/>
      <c r="D923" s="221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222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ht="15.75" customHeight="1">
      <c r="A924" s="157"/>
      <c r="B924" s="61"/>
      <c r="C924" s="63"/>
      <c r="D924" s="221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222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ht="15.75" customHeight="1">
      <c r="A925" s="157"/>
      <c r="B925" s="61"/>
      <c r="C925" s="63"/>
      <c r="D925" s="221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222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ht="15.75" customHeight="1">
      <c r="A926" s="157"/>
      <c r="B926" s="61"/>
      <c r="C926" s="63"/>
      <c r="D926" s="221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222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ht="15.75" customHeight="1">
      <c r="A927" s="157"/>
      <c r="B927" s="61"/>
      <c r="C927" s="63"/>
      <c r="D927" s="221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222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ht="15.75" customHeight="1">
      <c r="A928" s="157"/>
      <c r="B928" s="61"/>
      <c r="C928" s="63"/>
      <c r="D928" s="221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222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ht="15.75" customHeight="1">
      <c r="A929" s="157"/>
      <c r="B929" s="61"/>
      <c r="C929" s="63"/>
      <c r="D929" s="221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222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ht="15.75" customHeight="1">
      <c r="A930" s="157"/>
      <c r="B930" s="61"/>
      <c r="C930" s="63"/>
      <c r="D930" s="221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222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ht="15.75" customHeight="1">
      <c r="A931" s="157"/>
      <c r="B931" s="61"/>
      <c r="C931" s="63"/>
      <c r="D931" s="221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222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ht="15.75" customHeight="1">
      <c r="A932" s="157"/>
      <c r="B932" s="61"/>
      <c r="C932" s="63"/>
      <c r="D932" s="221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222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ht="15.75" customHeight="1">
      <c r="A933" s="157"/>
      <c r="B933" s="61"/>
      <c r="C933" s="63"/>
      <c r="D933" s="221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222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ht="15.75" customHeight="1">
      <c r="A934" s="157"/>
      <c r="B934" s="61"/>
      <c r="C934" s="63"/>
      <c r="D934" s="221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222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ht="15.75" customHeight="1">
      <c r="A935" s="157"/>
      <c r="B935" s="61"/>
      <c r="C935" s="63"/>
      <c r="D935" s="221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222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ht="15.75" customHeight="1">
      <c r="A936" s="157"/>
      <c r="B936" s="61"/>
      <c r="C936" s="63"/>
      <c r="D936" s="221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222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ht="15.75" customHeight="1">
      <c r="A937" s="157"/>
      <c r="B937" s="61"/>
      <c r="C937" s="63"/>
      <c r="D937" s="221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222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ht="15.75" customHeight="1">
      <c r="A938" s="157"/>
      <c r="B938" s="61"/>
      <c r="C938" s="63"/>
      <c r="D938" s="221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222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ht="15.75" customHeight="1">
      <c r="A939" s="157"/>
      <c r="B939" s="61"/>
      <c r="C939" s="63"/>
      <c r="D939" s="221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222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ht="15.75" customHeight="1">
      <c r="A940" s="157"/>
      <c r="B940" s="61"/>
      <c r="C940" s="63"/>
      <c r="D940" s="221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222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ht="15.75" customHeight="1">
      <c r="A941" s="157"/>
      <c r="B941" s="61"/>
      <c r="C941" s="63"/>
      <c r="D941" s="221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222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ht="15.75" customHeight="1">
      <c r="A942" s="157"/>
      <c r="B942" s="61"/>
      <c r="C942" s="63"/>
      <c r="D942" s="221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222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ht="15.75" customHeight="1">
      <c r="A943" s="157"/>
      <c r="B943" s="61"/>
      <c r="C943" s="63"/>
      <c r="D943" s="221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222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ht="15.75" customHeight="1">
      <c r="A944" s="157"/>
      <c r="B944" s="61"/>
      <c r="C944" s="63"/>
      <c r="D944" s="221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222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ht="15.75" customHeight="1">
      <c r="A945" s="157"/>
      <c r="B945" s="61"/>
      <c r="C945" s="63"/>
      <c r="D945" s="221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222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ht="15.75" customHeight="1">
      <c r="A946" s="157"/>
      <c r="B946" s="61"/>
      <c r="C946" s="63"/>
      <c r="D946" s="221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222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ht="15.75" customHeight="1">
      <c r="A947" s="157"/>
      <c r="B947" s="61"/>
      <c r="C947" s="63"/>
      <c r="D947" s="221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222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ht="15.75" customHeight="1">
      <c r="A948" s="157"/>
      <c r="B948" s="61"/>
      <c r="C948" s="63"/>
      <c r="D948" s="221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222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ht="15.75" customHeight="1">
      <c r="A949" s="157"/>
      <c r="B949" s="61"/>
      <c r="C949" s="63"/>
      <c r="D949" s="221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222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ht="15.75" customHeight="1">
      <c r="A950" s="157"/>
      <c r="B950" s="61"/>
      <c r="C950" s="63"/>
      <c r="D950" s="221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222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ht="15.75" customHeight="1">
      <c r="A951" s="157"/>
      <c r="B951" s="61"/>
      <c r="C951" s="63"/>
      <c r="D951" s="221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222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ht="15.75" customHeight="1">
      <c r="A952" s="157"/>
      <c r="B952" s="61"/>
      <c r="C952" s="63"/>
      <c r="D952" s="221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222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ht="15.75" customHeight="1">
      <c r="A953" s="157"/>
      <c r="B953" s="61"/>
      <c r="C953" s="63"/>
      <c r="D953" s="221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222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ht="15.75" customHeight="1">
      <c r="A954" s="157"/>
      <c r="B954" s="61"/>
      <c r="C954" s="63"/>
      <c r="D954" s="221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222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ht="15.75" customHeight="1">
      <c r="A955" s="157"/>
      <c r="B955" s="61"/>
      <c r="C955" s="63"/>
      <c r="D955" s="221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222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ht="15.75" customHeight="1">
      <c r="A956" s="157"/>
      <c r="B956" s="61"/>
      <c r="C956" s="63"/>
      <c r="D956" s="221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222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ht="15.75" customHeight="1">
      <c r="A957" s="157"/>
      <c r="B957" s="61"/>
      <c r="C957" s="63"/>
      <c r="D957" s="221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222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ht="15.75" customHeight="1">
      <c r="A958" s="157"/>
      <c r="B958" s="61"/>
      <c r="C958" s="63"/>
      <c r="D958" s="221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222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ht="15.75" customHeight="1">
      <c r="A959" s="157"/>
      <c r="B959" s="61"/>
      <c r="C959" s="63"/>
      <c r="D959" s="221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222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ht="15.75" customHeight="1">
      <c r="A960" s="157"/>
      <c r="B960" s="61"/>
      <c r="C960" s="63"/>
      <c r="D960" s="221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222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ht="15.75" customHeight="1">
      <c r="A961" s="157"/>
      <c r="B961" s="61"/>
      <c r="C961" s="63"/>
      <c r="D961" s="221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222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ht="15.75" customHeight="1">
      <c r="A962" s="157"/>
      <c r="B962" s="61"/>
      <c r="C962" s="63"/>
      <c r="D962" s="221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222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ht="15.75" customHeight="1">
      <c r="A963" s="157"/>
      <c r="B963" s="61"/>
      <c r="C963" s="63"/>
      <c r="D963" s="221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222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ht="15.75" customHeight="1">
      <c r="A964" s="157"/>
      <c r="B964" s="61"/>
      <c r="C964" s="63"/>
      <c r="D964" s="221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222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ht="15.75" customHeight="1">
      <c r="A965" s="157"/>
      <c r="B965" s="61"/>
      <c r="C965" s="63"/>
      <c r="D965" s="221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222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ht="15.75" customHeight="1">
      <c r="A966" s="157"/>
      <c r="B966" s="61"/>
      <c r="C966" s="63"/>
      <c r="D966" s="221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222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ht="15.75" customHeight="1">
      <c r="A967" s="157"/>
      <c r="B967" s="61"/>
      <c r="C967" s="63"/>
      <c r="D967" s="221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222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ht="15.75" customHeight="1">
      <c r="A968" s="157"/>
      <c r="B968" s="61"/>
      <c r="C968" s="63"/>
      <c r="D968" s="221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222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ht="15.75" customHeight="1">
      <c r="A969" s="157"/>
      <c r="B969" s="61"/>
      <c r="C969" s="63"/>
      <c r="D969" s="221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222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ht="15.75" customHeight="1">
      <c r="A970" s="157"/>
      <c r="B970" s="61"/>
      <c r="C970" s="63"/>
      <c r="D970" s="221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222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ht="15.75" customHeight="1">
      <c r="A971" s="157"/>
      <c r="B971" s="61"/>
      <c r="C971" s="63"/>
      <c r="D971" s="221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222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ht="15.75" customHeight="1">
      <c r="A972" s="157"/>
      <c r="B972" s="61"/>
      <c r="C972" s="63"/>
      <c r="D972" s="221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222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ht="15.75" customHeight="1">
      <c r="A973" s="157"/>
      <c r="B973" s="61"/>
      <c r="C973" s="63"/>
      <c r="D973" s="221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222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ht="15.75" customHeight="1">
      <c r="A974" s="157"/>
      <c r="B974" s="61"/>
      <c r="C974" s="63"/>
      <c r="D974" s="221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222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ht="15.75" customHeight="1">
      <c r="A975" s="157"/>
      <c r="B975" s="61"/>
      <c r="C975" s="63"/>
      <c r="D975" s="221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222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ht="15.75" customHeight="1">
      <c r="A976" s="157"/>
      <c r="B976" s="61"/>
      <c r="C976" s="63"/>
      <c r="D976" s="221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222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ht="15.75" customHeight="1">
      <c r="A977" s="157"/>
      <c r="B977" s="61"/>
      <c r="C977" s="63"/>
      <c r="D977" s="221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222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ht="15.75" customHeight="1">
      <c r="A978" s="157"/>
      <c r="B978" s="61"/>
      <c r="C978" s="63"/>
      <c r="D978" s="221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222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ht="15.75" customHeight="1">
      <c r="A979" s="157"/>
      <c r="B979" s="61"/>
      <c r="C979" s="63"/>
      <c r="D979" s="221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222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ht="15.75" customHeight="1">
      <c r="A980" s="157"/>
      <c r="B980" s="61"/>
      <c r="C980" s="63"/>
      <c r="D980" s="221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222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ht="15.75" customHeight="1">
      <c r="A981" s="157"/>
      <c r="B981" s="61"/>
      <c r="C981" s="63"/>
      <c r="D981" s="221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222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ht="15.75" customHeight="1">
      <c r="A982" s="157"/>
      <c r="B982" s="61"/>
      <c r="C982" s="63"/>
      <c r="D982" s="221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222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ht="15.75" customHeight="1">
      <c r="A983" s="157"/>
      <c r="B983" s="61"/>
      <c r="C983" s="63"/>
      <c r="D983" s="221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222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ht="15.75" customHeight="1">
      <c r="A984" s="157"/>
      <c r="B984" s="61"/>
      <c r="C984" s="63"/>
      <c r="D984" s="221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222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ht="15.75" customHeight="1">
      <c r="A985" s="157"/>
      <c r="B985" s="61"/>
      <c r="C985" s="63"/>
      <c r="D985" s="221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222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ht="15.75" customHeight="1">
      <c r="A986" s="157"/>
      <c r="B986" s="61"/>
      <c r="C986" s="63"/>
      <c r="D986" s="221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222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ht="15.75" customHeight="1">
      <c r="A987" s="157"/>
      <c r="B987" s="61"/>
      <c r="C987" s="63"/>
      <c r="D987" s="221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222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ht="15.75" customHeight="1">
      <c r="A988" s="157"/>
      <c r="B988" s="61"/>
      <c r="C988" s="63"/>
      <c r="D988" s="221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222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ht="15.75" customHeight="1">
      <c r="A989" s="157"/>
      <c r="B989" s="61"/>
      <c r="C989" s="63"/>
      <c r="D989" s="221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222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ht="15.75" customHeight="1">
      <c r="A990" s="157"/>
      <c r="B990" s="61"/>
      <c r="C990" s="63"/>
      <c r="D990" s="221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222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ht="15.75" customHeight="1">
      <c r="A991" s="157"/>
      <c r="B991" s="61"/>
      <c r="C991" s="63"/>
      <c r="D991" s="221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222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ht="15.75" customHeight="1">
      <c r="A992" s="157"/>
      <c r="B992" s="61"/>
      <c r="C992" s="63"/>
      <c r="D992" s="221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222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ht="15.75" customHeight="1">
      <c r="A993" s="157"/>
      <c r="B993" s="61"/>
      <c r="C993" s="63"/>
      <c r="D993" s="221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222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ht="15.75" customHeight="1">
      <c r="A994" s="157"/>
      <c r="B994" s="61"/>
      <c r="C994" s="63"/>
      <c r="D994" s="221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222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ht="15.75" customHeight="1">
      <c r="A995" s="157"/>
      <c r="B995" s="61"/>
      <c r="C995" s="63"/>
      <c r="D995" s="221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222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ht="15.75" customHeight="1">
      <c r="A996" s="157"/>
      <c r="B996" s="61"/>
      <c r="C996" s="63"/>
      <c r="D996" s="221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222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ht="15.75" customHeight="1">
      <c r="A997" s="157"/>
      <c r="B997" s="61"/>
      <c r="C997" s="63"/>
      <c r="D997" s="221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222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ht="15.75" customHeight="1">
      <c r="A998" s="157"/>
      <c r="B998" s="61"/>
      <c r="C998" s="63"/>
      <c r="D998" s="221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222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ht="15.75" customHeight="1">
      <c r="A999" s="157"/>
      <c r="B999" s="61"/>
      <c r="C999" s="63"/>
      <c r="D999" s="221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222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</sheetData>
  <mergeCells count="147">
    <mergeCell ref="AC111:AD111"/>
    <mergeCell ref="A112:D112"/>
    <mergeCell ref="AC112:AD112"/>
    <mergeCell ref="Q98:AB98"/>
    <mergeCell ref="E98:P98"/>
    <mergeCell ref="E99:P99"/>
    <mergeCell ref="E100:P100"/>
    <mergeCell ref="E101:P101"/>
    <mergeCell ref="E102:P102"/>
    <mergeCell ref="E103:P103"/>
    <mergeCell ref="E104:P104"/>
    <mergeCell ref="A111:D111"/>
    <mergeCell ref="Q91:AB91"/>
    <mergeCell ref="E91:P91"/>
    <mergeCell ref="E92:P92"/>
    <mergeCell ref="E93:P93"/>
    <mergeCell ref="E94:P94"/>
    <mergeCell ref="E95:P95"/>
    <mergeCell ref="E96:P96"/>
    <mergeCell ref="E97:P97"/>
    <mergeCell ref="Q92:AB92"/>
    <mergeCell ref="Q93:AB93"/>
    <mergeCell ref="Q94:AB94"/>
    <mergeCell ref="Q95:AB95"/>
    <mergeCell ref="Q96:AB96"/>
    <mergeCell ref="Q97:AB97"/>
    <mergeCell ref="E85:P85"/>
    <mergeCell ref="E86:P86"/>
    <mergeCell ref="E87:P87"/>
    <mergeCell ref="E88:P88"/>
    <mergeCell ref="E89:P89"/>
    <mergeCell ref="E90:P90"/>
    <mergeCell ref="Q85:AB85"/>
    <mergeCell ref="Q86:AB86"/>
    <mergeCell ref="Q87:AB87"/>
    <mergeCell ref="Q88:AB88"/>
    <mergeCell ref="Q89:AB89"/>
    <mergeCell ref="Q90:AB90"/>
    <mergeCell ref="Q109:AB109"/>
    <mergeCell ref="AC110:AD110"/>
    <mergeCell ref="E105:P105"/>
    <mergeCell ref="E106:P106"/>
    <mergeCell ref="E107:P107"/>
    <mergeCell ref="E108:P108"/>
    <mergeCell ref="Q108:AB108"/>
    <mergeCell ref="E109:P109"/>
    <mergeCell ref="A110:D110"/>
    <mergeCell ref="E77:P77"/>
    <mergeCell ref="E78:P78"/>
    <mergeCell ref="Q78:AB78"/>
    <mergeCell ref="E79:P79"/>
    <mergeCell ref="Q79:AB79"/>
    <mergeCell ref="E80:P80"/>
    <mergeCell ref="Q80:AB80"/>
    <mergeCell ref="Q106:AB106"/>
    <mergeCell ref="Q107:AB107"/>
    <mergeCell ref="Q99:AB99"/>
    <mergeCell ref="Q100:AB100"/>
    <mergeCell ref="Q101:AB101"/>
    <mergeCell ref="Q102:AB102"/>
    <mergeCell ref="Q103:AB103"/>
    <mergeCell ref="Q104:AB104"/>
    <mergeCell ref="Q105:AB105"/>
    <mergeCell ref="E81:P81"/>
    <mergeCell ref="Q81:AB81"/>
    <mergeCell ref="E82:P82"/>
    <mergeCell ref="Q82:AB82"/>
    <mergeCell ref="E83:P83"/>
    <mergeCell ref="Q83:AB83"/>
    <mergeCell ref="Q84:AB84"/>
    <mergeCell ref="E84:P84"/>
    <mergeCell ref="A74:D74"/>
    <mergeCell ref="E74:P74"/>
    <mergeCell ref="Q74:AB74"/>
    <mergeCell ref="E75:P75"/>
    <mergeCell ref="Q75:AB75"/>
    <mergeCell ref="E76:P76"/>
    <mergeCell ref="Q76:AB76"/>
    <mergeCell ref="Q77:AB77"/>
    <mergeCell ref="AD37:AD38"/>
    <mergeCell ref="AC39:AC42"/>
    <mergeCell ref="AD39:AD42"/>
    <mergeCell ref="A43:D43"/>
    <mergeCell ref="E43:AE43"/>
    <mergeCell ref="AC37:AC38"/>
    <mergeCell ref="AD51:AD54"/>
    <mergeCell ref="AE51:AE54"/>
    <mergeCell ref="AC55:AC56"/>
    <mergeCell ref="AD55:AD56"/>
    <mergeCell ref="AE55:AE56"/>
    <mergeCell ref="AC58:AC59"/>
    <mergeCell ref="AD58:AD59"/>
    <mergeCell ref="AE58:AE59"/>
    <mergeCell ref="A65:D65"/>
    <mergeCell ref="E65:AE65"/>
    <mergeCell ref="AC25:AC26"/>
    <mergeCell ref="AD25:AD26"/>
    <mergeCell ref="AE25:AE26"/>
    <mergeCell ref="AC68:AC69"/>
    <mergeCell ref="AD68:AD69"/>
    <mergeCell ref="AE68:AE69"/>
    <mergeCell ref="A72:AE72"/>
    <mergeCell ref="A73:D73"/>
    <mergeCell ref="AC73:AD73"/>
    <mergeCell ref="AE37:AE38"/>
    <mergeCell ref="AE39:AE42"/>
    <mergeCell ref="AC27:AC33"/>
    <mergeCell ref="AD27:AD33"/>
    <mergeCell ref="AE27:AE33"/>
    <mergeCell ref="AC34:AC35"/>
    <mergeCell ref="AD34:AD35"/>
    <mergeCell ref="AE34:AE35"/>
    <mergeCell ref="AC44:AC46"/>
    <mergeCell ref="AD44:AD46"/>
    <mergeCell ref="AE44:AE46"/>
    <mergeCell ref="AC47:AC50"/>
    <mergeCell ref="AD47:AD50"/>
    <mergeCell ref="AE47:AE50"/>
    <mergeCell ref="AC51:AC54"/>
    <mergeCell ref="AC7:AC14"/>
    <mergeCell ref="AD7:AD14"/>
    <mergeCell ref="AE7:AE14"/>
    <mergeCell ref="AD15:AD22"/>
    <mergeCell ref="AE15:AE22"/>
    <mergeCell ref="AC15:AC22"/>
    <mergeCell ref="AC23:AC24"/>
    <mergeCell ref="AD23:AD24"/>
    <mergeCell ref="AE23:AE24"/>
    <mergeCell ref="A1:AE1"/>
    <mergeCell ref="A2:AE2"/>
    <mergeCell ref="A3:D3"/>
    <mergeCell ref="E3:AE3"/>
    <mergeCell ref="A4:A5"/>
    <mergeCell ref="B4:B5"/>
    <mergeCell ref="C4:C5"/>
    <mergeCell ref="E6:AE6"/>
    <mergeCell ref="Z4:AB4"/>
    <mergeCell ref="AC4:AE4"/>
    <mergeCell ref="D4:D5"/>
    <mergeCell ref="E4:G4"/>
    <mergeCell ref="A6:D6"/>
    <mergeCell ref="H4:J4"/>
    <mergeCell ref="K4:M4"/>
    <mergeCell ref="N4:P4"/>
    <mergeCell ref="Q4:S4"/>
    <mergeCell ref="T4:V4"/>
    <mergeCell ref="W4:Y4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Keaboard instruments</vt:lpstr>
      <vt:lpstr>Strings</vt:lpstr>
      <vt:lpstr>Woodwind&amp;Brass Instruments&amp;drum</vt:lpstr>
      <vt:lpstr>Academic Singing</vt:lpstr>
      <vt:lpstr>Conducting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2023-07-10T14:22:20Z</dcterms:modified>
</cp:coreProperties>
</file>